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135" windowWidth="3315" windowHeight="522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</sheets>
  <externalReferences>
    <externalReference r:id="rId8"/>
  </externalReferences>
  <definedNames>
    <definedName name="_xlnm.Print_Titles" localSheetId="0">'01'!$1:$22</definedName>
    <definedName name="_xlnm.Print_Titles" localSheetId="1">'02'!$1:$22</definedName>
    <definedName name="_xlnm.Print_Titles" localSheetId="2">'03'!$1:$21</definedName>
    <definedName name="_xlnm.Print_Titles" localSheetId="3">'04'!$1:$22</definedName>
  </definedNames>
  <calcPr fullCalcOnLoad="1" fullPrecision="0"/>
</workbook>
</file>

<file path=xl/sharedStrings.xml><?xml version="1.0" encoding="utf-8"?>
<sst xmlns="http://schemas.openxmlformats.org/spreadsheetml/2006/main" count="179" uniqueCount="107">
  <si>
    <r>
      <t>Título:</t>
    </r>
    <r>
      <rPr>
        <b/>
        <sz val="10"/>
        <rFont val="Arial"/>
        <family val="0"/>
      </rPr>
      <t xml:space="preserve"> DIFERENÇAS SALARIAIS EM DECORRÊNCIA DE DESVIO DE FUNÇÃO</t>
    </r>
  </si>
  <si>
    <t xml:space="preserve">         </t>
  </si>
  <si>
    <t>( 1 )</t>
  </si>
  <si>
    <t>( 2 )</t>
  </si>
  <si>
    <t>( 3 )</t>
  </si>
  <si>
    <t>( 4 )</t>
  </si>
  <si>
    <t>( 5 )</t>
  </si>
  <si>
    <t>( 6 )</t>
  </si>
  <si>
    <t>( 7 )</t>
  </si>
  <si>
    <t>Mês/Ano</t>
  </si>
  <si>
    <t>Salário da</t>
  </si>
  <si>
    <t>Salario do</t>
  </si>
  <si>
    <t>Diferenças</t>
  </si>
  <si>
    <t>Remuneração</t>
  </si>
  <si>
    <t>Porcentagem</t>
  </si>
  <si>
    <t>Função Tec.</t>
  </si>
  <si>
    <t>Reclamante</t>
  </si>
  <si>
    <t>entre as</t>
  </si>
  <si>
    <t>do reclamante</t>
  </si>
  <si>
    <t>da Diferença</t>
  </si>
  <si>
    <t>Salariais</t>
  </si>
  <si>
    <t>Trein. Pessoal</t>
  </si>
  <si>
    <t>Of.Administ.</t>
  </si>
  <si>
    <t>funções</t>
  </si>
  <si>
    <t>Transcritos da</t>
  </si>
  <si>
    <t>salarial</t>
  </si>
  <si>
    <t>pelo</t>
  </si>
  <si>
    <t>Mensal</t>
  </si>
  <si>
    <t>Ficha Financeira</t>
  </si>
  <si>
    <t>%</t>
  </si>
  <si>
    <t>desvio de</t>
  </si>
  <si>
    <t>Ficha Registro</t>
  </si>
  <si>
    <t>fls.58/61 e</t>
  </si>
  <si>
    <t>Rescisão e</t>
  </si>
  <si>
    <t>Fls.56/57</t>
  </si>
  <si>
    <t>prova juntada</t>
  </si>
  <si>
    <t>função</t>
  </si>
  <si>
    <t>Esc. de valores</t>
  </si>
  <si>
    <t>$</t>
  </si>
  <si>
    <t>(C.2 - C.3)</t>
  </si>
  <si>
    <t>pela Pericia</t>
  </si>
  <si>
    <t>(C.4x100:C.3)</t>
  </si>
  <si>
    <t>(C.5 % C.6)</t>
  </si>
  <si>
    <t>Jan./94 - Afastada, solicitou suspensão do Pacto Laboral</t>
  </si>
  <si>
    <t>Fev./94 - Afastada, solicitou suspensão do Pacto Laboral</t>
  </si>
  <si>
    <t>Mar./94 - Afastada, solicitou suspensão do Pacto Laboral</t>
  </si>
  <si>
    <t>Arb./94 - A partir de 01/04/94, passou para Regime Estatutário pela aplicação da Lei n.º 4.172, 13, 12.94</t>
  </si>
  <si>
    <t xml:space="preserve">              na forma da Lei Municipal n.º 1.729, de 30.12.68 e suas alterações.</t>
  </si>
  <si>
    <t>Mês</t>
  </si>
  <si>
    <t>Principal</t>
  </si>
  <si>
    <t>Coeficiente</t>
  </si>
  <si>
    <t>Subtotal</t>
  </si>
  <si>
    <t>Juros</t>
  </si>
  <si>
    <t>Valor</t>
  </si>
  <si>
    <t>Total</t>
  </si>
  <si>
    <t>Subse-</t>
  </si>
  <si>
    <t>Apurado</t>
  </si>
  <si>
    <t>Acumulado</t>
  </si>
  <si>
    <t>Simples</t>
  </si>
  <si>
    <t>dos</t>
  </si>
  <si>
    <t>Principal,</t>
  </si>
  <si>
    <t>quente</t>
  </si>
  <si>
    <t>do Débito</t>
  </si>
  <si>
    <t>Corrigido</t>
  </si>
  <si>
    <t xml:space="preserve">12% A.A. </t>
  </si>
  <si>
    <t>Cor. Monet.</t>
  </si>
  <si>
    <t>Trabalhista</t>
  </si>
  <si>
    <t xml:space="preserve">art. 39 - Lei </t>
  </si>
  <si>
    <t>e Juros</t>
  </si>
  <si>
    <t xml:space="preserve"> 8.177/91 de</t>
  </si>
  <si>
    <t>devidos</t>
  </si>
  <si>
    <t>01/03/91 até</t>
  </si>
  <si>
    <t>em R$</t>
  </si>
  <si>
    <t>(C.4 + C.8)</t>
  </si>
  <si>
    <r>
      <t>Título:</t>
    </r>
    <r>
      <rPr>
        <b/>
        <sz val="10"/>
        <rFont val="Arial"/>
        <family val="0"/>
      </rPr>
      <t xml:space="preserve"> FGTS SOBRE AS VERBAS CONDENATÓRIAS</t>
    </r>
  </si>
  <si>
    <t xml:space="preserve">         (Obs-se para fins de depósito em decorrência  de</t>
  </si>
  <si>
    <t xml:space="preserve">         ser a reclamante efetiva)</t>
  </si>
  <si>
    <t>Valores das</t>
  </si>
  <si>
    <t>Artigos</t>
  </si>
  <si>
    <t>FGTS</t>
  </si>
  <si>
    <t>Verbas Resc.</t>
  </si>
  <si>
    <t>9. (8%)</t>
  </si>
  <si>
    <t>a ser depositado</t>
  </si>
  <si>
    <t>Condenatórias</t>
  </si>
  <si>
    <t>do FGTS</t>
  </si>
  <si>
    <t>(C.2 % C.3)</t>
  </si>
  <si>
    <t>Anexo: 06</t>
  </si>
  <si>
    <t>Fls.    : 01</t>
  </si>
  <si>
    <t>Processo n.º :</t>
  </si>
  <si>
    <t>Reclamante  :</t>
  </si>
  <si>
    <t>Reclamada   :</t>
  </si>
  <si>
    <t>RESUMO GERAL</t>
  </si>
  <si>
    <t>I</t>
  </si>
  <si>
    <t>-</t>
  </si>
  <si>
    <t>TOTAL APURADO PARA FINS DE CORREÇÃO MONETÁRIA</t>
  </si>
  <si>
    <t>Anexo 04___________________________________________________</t>
  </si>
  <si>
    <t>R$</t>
  </si>
  <si>
    <t>II</t>
  </si>
  <si>
    <t>FGTS SOBRE AS VERBAS CONDENATÓRIAS - Anexo 05____________</t>
  </si>
  <si>
    <t>-----------------------</t>
  </si>
  <si>
    <t>III</t>
  </si>
  <si>
    <t>TOTAL - VIGENTE EM 01.11.97___________________________</t>
  </si>
  <si>
    <r>
      <t>Recte:</t>
    </r>
    <r>
      <rPr>
        <b/>
        <sz val="10"/>
        <rFont val="Arial"/>
        <family val="0"/>
      </rPr>
      <t xml:space="preserve"> </t>
    </r>
  </si>
  <si>
    <r>
      <t>Adm. :</t>
    </r>
    <r>
      <rPr>
        <b/>
        <sz val="10"/>
        <rFont val="Arial"/>
        <family val="0"/>
      </rPr>
      <t xml:space="preserve">                           </t>
    </r>
    <r>
      <rPr>
        <sz val="10"/>
        <rFont val="Arial"/>
        <family val="0"/>
      </rPr>
      <t xml:space="preserve">Dem. : </t>
    </r>
  </si>
  <si>
    <t>**********</t>
  </si>
  <si>
    <t>*************************</t>
  </si>
  <si>
    <t>(C.4 + C.6)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</si>
</sst>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_(* #,##0.000000_);_(* \(#,##0.000000\);_(* &quot;-&quot;??_);_(@_)"/>
    <numFmt numFmtId="180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thick"/>
      <top style="thin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n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ck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ck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9" fontId="1" fillId="0" borderId="1" xfId="0" applyNumberFormat="1" applyFont="1" applyBorder="1" applyAlignment="1">
      <alignment horizontal="center"/>
    </xf>
    <xf numFmtId="17" fontId="0" fillId="0" borderId="2" xfId="0" applyNumberFormat="1" applyBorder="1" applyAlignment="1">
      <alignment horizontal="right"/>
    </xf>
    <xf numFmtId="17" fontId="0" fillId="0" borderId="3" xfId="0" applyNumberFormat="1" applyBorder="1" applyAlignment="1">
      <alignment horizontal="right"/>
    </xf>
    <xf numFmtId="17" fontId="0" fillId="0" borderId="4" xfId="0" applyNumberFormat="1" applyBorder="1" applyAlignment="1">
      <alignment horizontal="right"/>
    </xf>
    <xf numFmtId="43" fontId="0" fillId="0" borderId="5" xfId="18" applyBorder="1" applyAlignment="1">
      <alignment/>
    </xf>
    <xf numFmtId="43" fontId="0" fillId="0" borderId="6" xfId="18" applyBorder="1" applyAlignment="1">
      <alignment/>
    </xf>
    <xf numFmtId="43" fontId="0" fillId="0" borderId="7" xfId="18" applyBorder="1" applyAlignment="1">
      <alignment/>
    </xf>
    <xf numFmtId="43" fontId="0" fillId="0" borderId="8" xfId="18" applyBorder="1" applyAlignment="1">
      <alignment/>
    </xf>
    <xf numFmtId="43" fontId="0" fillId="0" borderId="0" xfId="0" applyNumberFormat="1" applyAlignment="1">
      <alignment/>
    </xf>
    <xf numFmtId="43" fontId="0" fillId="0" borderId="9" xfId="18" applyBorder="1" applyAlignment="1">
      <alignment/>
    </xf>
    <xf numFmtId="43" fontId="0" fillId="0" borderId="10" xfId="18" applyBorder="1" applyAlignment="1">
      <alignment/>
    </xf>
    <xf numFmtId="0" fontId="0" fillId="0" borderId="0" xfId="0" applyAlignment="1" quotePrefix="1">
      <alignment horizontal="right"/>
    </xf>
    <xf numFmtId="43" fontId="0" fillId="0" borderId="5" xfId="18" applyBorder="1" applyAlignment="1" quotePrefix="1">
      <alignment horizontal="right"/>
    </xf>
    <xf numFmtId="43" fontId="0" fillId="0" borderId="6" xfId="18" applyBorder="1" applyAlignment="1" quotePrefix="1">
      <alignment horizontal="right"/>
    </xf>
    <xf numFmtId="43" fontId="0" fillId="0" borderId="7" xfId="18" applyBorder="1" applyAlignment="1" quotePrefix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3" fontId="0" fillId="0" borderId="0" xfId="18" applyAlignment="1">
      <alignment/>
    </xf>
    <xf numFmtId="49" fontId="1" fillId="0" borderId="1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17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17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43" fontId="0" fillId="0" borderId="9" xfId="0" applyNumberFormat="1" applyBorder="1" applyAlignment="1">
      <alignment/>
    </xf>
    <xf numFmtId="179" fontId="0" fillId="0" borderId="6" xfId="18" applyNumberFormat="1" applyBorder="1" applyAlignment="1">
      <alignment/>
    </xf>
    <xf numFmtId="0" fontId="0" fillId="0" borderId="11" xfId="0" applyBorder="1" applyAlignment="1">
      <alignment/>
    </xf>
    <xf numFmtId="43" fontId="0" fillId="0" borderId="11" xfId="18" applyBorder="1" applyAlignment="1">
      <alignment/>
    </xf>
    <xf numFmtId="43" fontId="0" fillId="0" borderId="11" xfId="0" applyNumberFormat="1" applyBorder="1" applyAlignment="1">
      <alignment/>
    </xf>
    <xf numFmtId="43" fontId="0" fillId="0" borderId="8" xfId="18" applyFont="1" applyBorder="1" applyAlignment="1">
      <alignment/>
    </xf>
    <xf numFmtId="1" fontId="0" fillId="0" borderId="5" xfId="0" applyNumberFormat="1" applyBorder="1" applyAlignment="1" quotePrefix="1">
      <alignment horizontal="right"/>
    </xf>
    <xf numFmtId="43" fontId="0" fillId="0" borderId="5" xfId="18" applyFont="1" applyBorder="1" applyAlignment="1">
      <alignment/>
    </xf>
    <xf numFmtId="43" fontId="0" fillId="0" borderId="6" xfId="18" applyFont="1" applyBorder="1" applyAlignment="1">
      <alignment/>
    </xf>
    <xf numFmtId="43" fontId="0" fillId="0" borderId="9" xfId="18" applyFont="1" applyBorder="1" applyAlignment="1">
      <alignment/>
    </xf>
    <xf numFmtId="43" fontId="0" fillId="0" borderId="7" xfId="18" applyFont="1" applyBorder="1" applyAlignment="1">
      <alignment/>
    </xf>
    <xf numFmtId="43" fontId="0" fillId="0" borderId="10" xfId="18" applyFont="1" applyBorder="1" applyAlignment="1">
      <alignment/>
    </xf>
    <xf numFmtId="43" fontId="0" fillId="0" borderId="12" xfId="18" applyBorder="1" applyAlignment="1">
      <alignment/>
    </xf>
    <xf numFmtId="43" fontId="0" fillId="0" borderId="13" xfId="18" applyBorder="1" applyAlignment="1">
      <alignment/>
    </xf>
    <xf numFmtId="43" fontId="0" fillId="0" borderId="14" xfId="18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7" fontId="0" fillId="0" borderId="2" xfId="0" applyNumberFormat="1" applyBorder="1" applyAlignment="1">
      <alignment/>
    </xf>
    <xf numFmtId="179" fontId="0" fillId="0" borderId="5" xfId="18" applyNumberFormat="1" applyBorder="1" applyAlignment="1">
      <alignment/>
    </xf>
    <xf numFmtId="0" fontId="0" fillId="0" borderId="5" xfId="0" applyBorder="1" applyAlignment="1">
      <alignment/>
    </xf>
    <xf numFmtId="43" fontId="0" fillId="0" borderId="8" xfId="0" applyNumberFormat="1" applyBorder="1" applyAlignment="1">
      <alignment/>
    </xf>
    <xf numFmtId="17" fontId="0" fillId="0" borderId="4" xfId="0" applyNumberFormat="1" applyBorder="1" applyAlignment="1">
      <alignment/>
    </xf>
    <xf numFmtId="179" fontId="0" fillId="0" borderId="7" xfId="18" applyNumberFormat="1" applyBorder="1" applyAlignment="1">
      <alignment/>
    </xf>
    <xf numFmtId="0" fontId="0" fillId="0" borderId="7" xfId="0" applyBorder="1" applyAlignment="1">
      <alignment/>
    </xf>
    <xf numFmtId="43" fontId="0" fillId="0" borderId="10" xfId="0" applyNumberFormat="1" applyBorder="1" applyAlignment="1">
      <alignment/>
    </xf>
    <xf numFmtId="1" fontId="0" fillId="0" borderId="6" xfId="0" applyNumberFormat="1" applyBorder="1" applyAlignment="1" quotePrefix="1">
      <alignment horizontal="right"/>
    </xf>
    <xf numFmtId="1" fontId="0" fillId="0" borderId="7" xfId="0" applyNumberFormat="1" applyBorder="1" applyAlignment="1" quotePrefix="1">
      <alignment horizontal="right"/>
    </xf>
    <xf numFmtId="49" fontId="1" fillId="0" borderId="1" xfId="0" applyNumberFormat="1" applyFont="1" applyBorder="1" applyAlignment="1">
      <alignment horizontal="centerContinuous"/>
    </xf>
    <xf numFmtId="17" fontId="0" fillId="0" borderId="5" xfId="0" applyNumberFormat="1" applyBorder="1" applyAlignment="1">
      <alignment/>
    </xf>
    <xf numFmtId="17" fontId="0" fillId="0" borderId="6" xfId="0" applyNumberFormat="1" applyBorder="1" applyAlignment="1">
      <alignment/>
    </xf>
    <xf numFmtId="17" fontId="0" fillId="0" borderId="7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0" xfId="0" applyFont="1" applyFill="1" applyBorder="1" applyAlignment="1" quotePrefix="1">
      <alignment horizontal="center"/>
    </xf>
    <xf numFmtId="14" fontId="6" fillId="0" borderId="30" xfId="0" applyNumberFormat="1" applyFont="1" applyFill="1" applyBorder="1" applyAlignment="1" quotePrefix="1">
      <alignment horizontal="center"/>
    </xf>
    <xf numFmtId="179" fontId="6" fillId="0" borderId="3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79" fontId="6" fillId="0" borderId="31" xfId="0" applyNumberFormat="1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CMSA1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</sheetNames>
    <sheetDataSet>
      <sheetData sheetId="4">
        <row r="237">
          <cell r="D237">
            <v>0.025195712355056212</v>
          </cell>
        </row>
        <row r="238">
          <cell r="D238">
            <v>0.025195712355056212</v>
          </cell>
        </row>
        <row r="239">
          <cell r="D239">
            <v>0.023910461723029904</v>
          </cell>
        </row>
        <row r="240">
          <cell r="D240">
            <v>0.021814234642809998</v>
          </cell>
        </row>
        <row r="241">
          <cell r="D241">
            <v>0.019689148759085336</v>
          </cell>
        </row>
        <row r="242">
          <cell r="D242">
            <v>0.01780497946628378</v>
          </cell>
        </row>
        <row r="243">
          <cell r="D243">
            <v>0.01577798650854782</v>
          </cell>
        </row>
        <row r="244">
          <cell r="D244">
            <v>0.013876019976557234</v>
          </cell>
        </row>
        <row r="245">
          <cell r="D245">
            <v>0.011896396376805651</v>
          </cell>
        </row>
        <row r="246">
          <cell r="D246">
            <v>0.00996378775087793</v>
          </cell>
        </row>
        <row r="247">
          <cell r="D247">
            <v>0.008288991686872632</v>
          </cell>
        </row>
        <row r="248">
          <cell r="D248">
            <v>0.007747328009210592</v>
          </cell>
        </row>
        <row r="249">
          <cell r="D249">
            <v>0.007139660269794144</v>
          </cell>
        </row>
        <row r="250">
          <cell r="D250">
            <v>0.006554465037317176</v>
          </cell>
        </row>
        <row r="251">
          <cell r="D251">
            <v>0.006013983023640707</v>
          </cell>
        </row>
        <row r="252">
          <cell r="D252">
            <v>0.005497148578335575</v>
          </cell>
        </row>
        <row r="253">
          <cell r="D253">
            <v>0.004995350494454907</v>
          </cell>
        </row>
        <row r="254">
          <cell r="D254">
            <v>0.004461817080337453</v>
          </cell>
        </row>
        <row r="255">
          <cell r="D255">
            <v>0.003820579174618692</v>
          </cell>
        </row>
        <row r="256">
          <cell r="D256">
            <v>0.0031895539423884064</v>
          </cell>
        </row>
        <row r="257">
          <cell r="D257">
            <v>0.002443805821369702</v>
          </cell>
        </row>
        <row r="258">
          <cell r="D258">
            <v>0.0019030728886638695</v>
          </cell>
        </row>
        <row r="259">
          <cell r="D259">
            <v>0.001516948522085322</v>
          </cell>
        </row>
        <row r="260">
          <cell r="D260">
            <v>0.0012081045185404196</v>
          </cell>
        </row>
        <row r="261">
          <cell r="D261">
            <v>0.0009718163885957287</v>
          </cell>
        </row>
        <row r="262">
          <cell r="D262">
            <v>0.0008033776498113551</v>
          </cell>
        </row>
        <row r="263">
          <cell r="D263">
            <v>0.0006701995863591235</v>
          </cell>
        </row>
        <row r="264">
          <cell r="D264">
            <v>0.0005533443185071173</v>
          </cell>
        </row>
        <row r="265">
          <cell r="D265">
            <v>0.00044684537673487016</v>
          </cell>
        </row>
        <row r="266">
          <cell r="D266">
            <v>0.0003626496224469211</v>
          </cell>
        </row>
        <row r="267">
          <cell r="D267">
            <v>0.0002899018131888862</v>
          </cell>
        </row>
        <row r="268">
          <cell r="D268">
            <v>0.00023158200393839232</v>
          </cell>
        </row>
        <row r="269">
          <cell r="D269">
            <v>0.00018814370654903615</v>
          </cell>
        </row>
        <row r="270">
          <cell r="D270">
            <v>0.00015200003481430723</v>
          </cell>
        </row>
        <row r="271">
          <cell r="D271">
            <v>0.00012032684254180809</v>
          </cell>
        </row>
        <row r="272">
          <cell r="D272">
            <v>9.471116841248953E-05</v>
          </cell>
        </row>
        <row r="273">
          <cell r="D273">
            <v>7.497435509375716E-05</v>
          </cell>
        </row>
        <row r="274">
          <cell r="D274">
            <v>5.9001102971433815E-05</v>
          </cell>
        </row>
        <row r="275">
          <cell r="D275">
            <v>4.56146371393803E-05</v>
          </cell>
        </row>
        <row r="276">
          <cell r="D276">
            <v>3.5081576805797826E-05</v>
          </cell>
        </row>
        <row r="277">
          <cell r="D277">
            <v>2.6861156125741674E-05</v>
          </cell>
        </row>
        <row r="278">
          <cell r="D278">
            <v>0.02014519384744561</v>
          </cell>
        </row>
        <row r="279">
          <cell r="D279">
            <v>0.014963790835637118</v>
          </cell>
        </row>
        <row r="280">
          <cell r="D280">
            <v>0.010960378580336744</v>
          </cell>
        </row>
        <row r="281">
          <cell r="D281">
            <v>0.008049912472244325</v>
          </cell>
        </row>
        <row r="282">
          <cell r="D282">
            <v>0.00588428819098006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6.421875" style="0" customWidth="1"/>
    <col min="3" max="3" width="19.140625" style="0" customWidth="1"/>
    <col min="4" max="4" width="16.57421875" style="0" customWidth="1"/>
    <col min="5" max="5" width="16.421875" style="0" customWidth="1"/>
    <col min="6" max="6" width="13.140625" style="0" customWidth="1"/>
    <col min="7" max="7" width="18.00390625" style="0" customWidth="1"/>
    <col min="8" max="16384" width="11.421875" style="0" customWidth="1"/>
  </cols>
  <sheetData>
    <row r="1" spans="1:6" ht="12.75">
      <c r="A1" s="5"/>
      <c r="F1" s="6"/>
    </row>
    <row r="2" ht="12.75">
      <c r="F2" s="6"/>
    </row>
    <row r="6" ht="12.75">
      <c r="A6" t="s">
        <v>0</v>
      </c>
    </row>
    <row r="7" ht="12.75">
      <c r="A7" t="s">
        <v>1</v>
      </c>
    </row>
    <row r="10" ht="12.75">
      <c r="A10" t="s">
        <v>102</v>
      </c>
    </row>
    <row r="11" ht="12.75">
      <c r="A11" s="1" t="s">
        <v>103</v>
      </c>
    </row>
    <row r="12" ht="13.5" thickBot="1"/>
    <row r="13" spans="1:7" ht="14.25" thickBot="1" thickTop="1">
      <c r="A13" s="7" t="s">
        <v>2</v>
      </c>
      <c r="B13" s="7" t="s">
        <v>3</v>
      </c>
      <c r="C13" s="7" t="s">
        <v>4</v>
      </c>
      <c r="D13" s="47" t="s">
        <v>5</v>
      </c>
      <c r="E13" s="48" t="s">
        <v>6</v>
      </c>
      <c r="F13" s="7" t="s">
        <v>7</v>
      </c>
      <c r="G13" s="7" t="s">
        <v>8</v>
      </c>
    </row>
    <row r="14" ht="14.25" thickBot="1" thickTop="1"/>
    <row r="15" spans="1:8" ht="13.5" thickTop="1">
      <c r="A15" s="63" t="s">
        <v>9</v>
      </c>
      <c r="B15" s="64" t="s">
        <v>10</v>
      </c>
      <c r="C15" s="64" t="s">
        <v>11</v>
      </c>
      <c r="D15" s="65" t="s">
        <v>12</v>
      </c>
      <c r="E15" s="64" t="s">
        <v>13</v>
      </c>
      <c r="F15" s="64" t="s">
        <v>14</v>
      </c>
      <c r="G15" s="66" t="s">
        <v>12</v>
      </c>
      <c r="H15" s="29"/>
    </row>
    <row r="16" spans="1:8" ht="12.75">
      <c r="A16" s="67"/>
      <c r="B16" s="68" t="s">
        <v>15</v>
      </c>
      <c r="C16" s="68" t="s">
        <v>16</v>
      </c>
      <c r="D16" s="69" t="s">
        <v>17</v>
      </c>
      <c r="E16" s="68" t="s">
        <v>18</v>
      </c>
      <c r="F16" s="68" t="s">
        <v>19</v>
      </c>
      <c r="G16" s="70" t="s">
        <v>20</v>
      </c>
      <c r="H16" s="29"/>
    </row>
    <row r="17" spans="1:8" ht="12.75">
      <c r="A17" s="67"/>
      <c r="B17" s="68" t="s">
        <v>21</v>
      </c>
      <c r="C17" s="68" t="s">
        <v>22</v>
      </c>
      <c r="D17" s="69" t="s">
        <v>23</v>
      </c>
      <c r="E17" s="68" t="s">
        <v>24</v>
      </c>
      <c r="F17" s="68" t="s">
        <v>25</v>
      </c>
      <c r="G17" s="70" t="s">
        <v>26</v>
      </c>
      <c r="H17" s="29"/>
    </row>
    <row r="18" spans="1:8" ht="12.75">
      <c r="A18" s="67"/>
      <c r="B18" s="68" t="s">
        <v>27</v>
      </c>
      <c r="C18" s="68" t="s">
        <v>24</v>
      </c>
      <c r="D18" s="69"/>
      <c r="E18" s="68" t="s">
        <v>28</v>
      </c>
      <c r="F18" s="68" t="s">
        <v>29</v>
      </c>
      <c r="G18" s="70" t="s">
        <v>30</v>
      </c>
      <c r="H18" s="29"/>
    </row>
    <row r="19" spans="1:8" ht="12.75">
      <c r="A19" s="67"/>
      <c r="B19" s="68" t="s">
        <v>24</v>
      </c>
      <c r="C19" s="68" t="s">
        <v>31</v>
      </c>
      <c r="D19" s="69"/>
      <c r="E19" s="68" t="s">
        <v>32</v>
      </c>
      <c r="F19" s="68"/>
      <c r="G19" s="70"/>
      <c r="H19" s="29"/>
    </row>
    <row r="20" spans="1:8" ht="12.75">
      <c r="A20" s="67"/>
      <c r="B20" s="68" t="s">
        <v>33</v>
      </c>
      <c r="C20" s="68" t="s">
        <v>34</v>
      </c>
      <c r="D20" s="69"/>
      <c r="E20" s="68" t="s">
        <v>35</v>
      </c>
      <c r="F20" s="68"/>
      <c r="G20" s="70" t="s">
        <v>36</v>
      </c>
      <c r="H20" s="29"/>
    </row>
    <row r="21" spans="1:9" ht="13.5" thickBot="1">
      <c r="A21" s="71"/>
      <c r="B21" s="72" t="s">
        <v>37</v>
      </c>
      <c r="C21" s="72" t="s">
        <v>38</v>
      </c>
      <c r="D21" s="73" t="s">
        <v>39</v>
      </c>
      <c r="E21" s="72" t="s">
        <v>40</v>
      </c>
      <c r="F21" s="72" t="s">
        <v>41</v>
      </c>
      <c r="G21" s="74" t="s">
        <v>42</v>
      </c>
      <c r="H21" s="29"/>
      <c r="I21" s="4"/>
    </row>
    <row r="22" ht="13.5" thickTop="1"/>
    <row r="23" spans="1:7" ht="12.75">
      <c r="A23" s="8">
        <v>32933</v>
      </c>
      <c r="B23" s="11">
        <v>54182.23</v>
      </c>
      <c r="C23" s="19">
        <v>10855.35</v>
      </c>
      <c r="D23" s="44">
        <f>B23-C23</f>
        <v>43326.88</v>
      </c>
      <c r="E23" s="11">
        <v>19539.63</v>
      </c>
      <c r="F23" s="39">
        <f>D23*100/C23</f>
        <v>399.13</v>
      </c>
      <c r="G23" s="37">
        <f>E23*F23%</f>
        <v>77988.53</v>
      </c>
    </row>
    <row r="24" spans="1:7" ht="12.75">
      <c r="A24" s="9">
        <v>32964</v>
      </c>
      <c r="B24" s="12">
        <v>54182.23</v>
      </c>
      <c r="C24" s="20">
        <v>10855.35</v>
      </c>
      <c r="D24" s="45">
        <f aca="true" t="shared" si="0" ref="D24:D39">B24-C24</f>
        <v>43326.88</v>
      </c>
      <c r="E24" s="12">
        <v>19272.18</v>
      </c>
      <c r="F24" s="40">
        <f aca="true" t="shared" si="1" ref="F24:F39">D24*100/C24</f>
        <v>399.13</v>
      </c>
      <c r="G24" s="41">
        <f aca="true" t="shared" si="2" ref="G24:G39">E24*F24%</f>
        <v>76921.05</v>
      </c>
    </row>
    <row r="25" spans="1:7" ht="12.75">
      <c r="A25" s="9">
        <v>32994</v>
      </c>
      <c r="B25" s="12">
        <v>59600.45</v>
      </c>
      <c r="C25" s="20">
        <v>21493.59</v>
      </c>
      <c r="D25" s="45">
        <f t="shared" si="0"/>
        <v>38106.86</v>
      </c>
      <c r="E25" s="12">
        <v>21493.59</v>
      </c>
      <c r="F25" s="40">
        <f t="shared" si="1"/>
        <v>177.29</v>
      </c>
      <c r="G25" s="41">
        <f t="shared" si="2"/>
        <v>38105.99</v>
      </c>
    </row>
    <row r="26" spans="1:7" ht="12.75">
      <c r="A26" s="9">
        <v>33025</v>
      </c>
      <c r="B26" s="12">
        <v>65560.5</v>
      </c>
      <c r="C26" s="20">
        <v>23642.95</v>
      </c>
      <c r="D26" s="45">
        <f t="shared" si="0"/>
        <v>41917.55</v>
      </c>
      <c r="E26" s="12">
        <v>23642.95</v>
      </c>
      <c r="F26" s="40">
        <f t="shared" si="1"/>
        <v>177.29</v>
      </c>
      <c r="G26" s="41">
        <f t="shared" si="2"/>
        <v>41916.59</v>
      </c>
    </row>
    <row r="27" spans="1:7" ht="12.75">
      <c r="A27" s="9">
        <v>33055</v>
      </c>
      <c r="B27" s="12">
        <v>86341.33</v>
      </c>
      <c r="C27" s="20">
        <v>31917.98</v>
      </c>
      <c r="D27" s="45">
        <f t="shared" si="0"/>
        <v>54423.35</v>
      </c>
      <c r="E27" s="12">
        <v>31917.98</v>
      </c>
      <c r="F27" s="40">
        <f t="shared" si="1"/>
        <v>170.51</v>
      </c>
      <c r="G27" s="41">
        <f t="shared" si="2"/>
        <v>54423.35</v>
      </c>
    </row>
    <row r="28" spans="1:7" ht="12.75">
      <c r="A28" s="9">
        <v>33086</v>
      </c>
      <c r="B28" s="12">
        <v>86341.33</v>
      </c>
      <c r="C28" s="20">
        <v>31917.98</v>
      </c>
      <c r="D28" s="45">
        <f t="shared" si="0"/>
        <v>54423.35</v>
      </c>
      <c r="E28" s="12">
        <v>31917.98</v>
      </c>
      <c r="F28" s="40">
        <f t="shared" si="1"/>
        <v>170.51</v>
      </c>
      <c r="G28" s="41">
        <f t="shared" si="2"/>
        <v>54423.35</v>
      </c>
    </row>
    <row r="29" spans="1:7" ht="12.75">
      <c r="A29" s="9">
        <v>33117</v>
      </c>
      <c r="B29" s="12">
        <v>86341.33</v>
      </c>
      <c r="C29" s="20">
        <v>31917.98</v>
      </c>
      <c r="D29" s="45">
        <f t="shared" si="0"/>
        <v>54423.35</v>
      </c>
      <c r="E29" s="12">
        <v>31917.98</v>
      </c>
      <c r="F29" s="40">
        <f t="shared" si="1"/>
        <v>170.51</v>
      </c>
      <c r="G29" s="41">
        <f t="shared" si="2"/>
        <v>54423.35</v>
      </c>
    </row>
    <row r="30" spans="1:7" ht="12.75">
      <c r="A30" s="9">
        <v>33147</v>
      </c>
      <c r="B30" s="12">
        <v>109757.1</v>
      </c>
      <c r="C30" s="20">
        <v>40574.14</v>
      </c>
      <c r="D30" s="45">
        <f t="shared" si="0"/>
        <v>69182.96</v>
      </c>
      <c r="E30" s="12">
        <v>43676.53</v>
      </c>
      <c r="F30" s="40">
        <f t="shared" si="1"/>
        <v>170.51</v>
      </c>
      <c r="G30" s="41">
        <f t="shared" si="2"/>
        <v>74472.85</v>
      </c>
    </row>
    <row r="31" spans="1:7" ht="12.75">
      <c r="A31" s="9">
        <v>33178</v>
      </c>
      <c r="B31" s="12">
        <v>125188.95</v>
      </c>
      <c r="C31" s="20">
        <v>46278.86</v>
      </c>
      <c r="D31" s="45">
        <f t="shared" si="0"/>
        <v>78910.09</v>
      </c>
      <c r="E31" s="12">
        <v>45353.29</v>
      </c>
      <c r="F31" s="40">
        <f t="shared" si="1"/>
        <v>170.51</v>
      </c>
      <c r="G31" s="41">
        <f t="shared" si="2"/>
        <v>77331.89</v>
      </c>
    </row>
    <row r="32" spans="1:7" ht="12.75">
      <c r="A32" s="9">
        <v>33208</v>
      </c>
      <c r="B32" s="12">
        <v>125188.95</v>
      </c>
      <c r="C32" s="20">
        <v>46278.86</v>
      </c>
      <c r="D32" s="45">
        <f t="shared" si="0"/>
        <v>78910.09</v>
      </c>
      <c r="E32" s="12">
        <v>80448.08</v>
      </c>
      <c r="F32" s="40">
        <f t="shared" si="1"/>
        <v>170.51</v>
      </c>
      <c r="G32" s="41">
        <f t="shared" si="2"/>
        <v>137172.02</v>
      </c>
    </row>
    <row r="33" spans="1:7" ht="12.75">
      <c r="A33" s="9">
        <v>33239</v>
      </c>
      <c r="B33" s="12">
        <v>150226.74</v>
      </c>
      <c r="C33" s="20">
        <v>55534.63</v>
      </c>
      <c r="D33" s="45">
        <f t="shared" si="0"/>
        <v>94692.11</v>
      </c>
      <c r="E33" s="12">
        <v>50258.84</v>
      </c>
      <c r="F33" s="40">
        <f t="shared" si="1"/>
        <v>170.51</v>
      </c>
      <c r="G33" s="41">
        <f t="shared" si="2"/>
        <v>85696.35</v>
      </c>
    </row>
    <row r="34" spans="1:7" ht="12.75">
      <c r="A34" s="9">
        <v>33270</v>
      </c>
      <c r="B34" s="12">
        <v>195294.76</v>
      </c>
      <c r="C34" s="20">
        <v>72195.02</v>
      </c>
      <c r="D34" s="45">
        <f t="shared" si="0"/>
        <v>123099.74</v>
      </c>
      <c r="E34" s="12">
        <v>64975.52</v>
      </c>
      <c r="F34" s="40">
        <f t="shared" si="1"/>
        <v>170.51</v>
      </c>
      <c r="G34" s="41">
        <f t="shared" si="2"/>
        <v>110789.76</v>
      </c>
    </row>
    <row r="35" spans="1:7" ht="12.75">
      <c r="A35" s="9">
        <v>33298</v>
      </c>
      <c r="B35" s="12">
        <v>195294.76</v>
      </c>
      <c r="C35" s="20">
        <v>72195.02</v>
      </c>
      <c r="D35" s="45">
        <f t="shared" si="0"/>
        <v>123099.74</v>
      </c>
      <c r="E35" s="12">
        <v>72195.02</v>
      </c>
      <c r="F35" s="40">
        <f t="shared" si="1"/>
        <v>170.51</v>
      </c>
      <c r="G35" s="41">
        <f t="shared" si="2"/>
        <v>123099.73</v>
      </c>
    </row>
    <row r="36" spans="1:7" ht="12.75">
      <c r="A36" s="9">
        <v>33329</v>
      </c>
      <c r="B36" s="12">
        <v>234353.71</v>
      </c>
      <c r="C36" s="20">
        <v>86634.02</v>
      </c>
      <c r="D36" s="45">
        <f t="shared" si="0"/>
        <v>147719.69</v>
      </c>
      <c r="E36" s="12">
        <v>86634.02</v>
      </c>
      <c r="F36" s="40">
        <f t="shared" si="1"/>
        <v>170.51</v>
      </c>
      <c r="G36" s="41">
        <f t="shared" si="2"/>
        <v>147719.67</v>
      </c>
    </row>
    <row r="37" spans="1:7" ht="12.75">
      <c r="A37" s="9">
        <v>33359</v>
      </c>
      <c r="B37" s="12">
        <v>269506.77</v>
      </c>
      <c r="C37" s="20">
        <v>99629.12</v>
      </c>
      <c r="D37" s="45">
        <f t="shared" si="0"/>
        <v>169877.65</v>
      </c>
      <c r="E37" s="12">
        <v>99629.12</v>
      </c>
      <c r="F37" s="40">
        <f t="shared" si="1"/>
        <v>170.51</v>
      </c>
      <c r="G37" s="41">
        <f t="shared" si="2"/>
        <v>169877.61</v>
      </c>
    </row>
    <row r="38" spans="1:7" ht="12.75">
      <c r="A38" s="9">
        <v>33390</v>
      </c>
      <c r="B38" s="12">
        <v>296457.45</v>
      </c>
      <c r="C38" s="20">
        <v>109592.03</v>
      </c>
      <c r="D38" s="45">
        <f t="shared" si="0"/>
        <v>186865.42</v>
      </c>
      <c r="E38" s="12">
        <v>109592.03</v>
      </c>
      <c r="F38" s="40">
        <f t="shared" si="1"/>
        <v>170.51</v>
      </c>
      <c r="G38" s="41">
        <f t="shared" si="2"/>
        <v>186865.37</v>
      </c>
    </row>
    <row r="39" spans="1:7" ht="12.75">
      <c r="A39" s="9">
        <v>33420</v>
      </c>
      <c r="B39" s="12">
        <v>296457.45</v>
      </c>
      <c r="C39" s="20">
        <v>109592.03</v>
      </c>
      <c r="D39" s="45">
        <f t="shared" si="0"/>
        <v>186865.42</v>
      </c>
      <c r="E39" s="12">
        <v>109592.03</v>
      </c>
      <c r="F39" s="40">
        <f t="shared" si="1"/>
        <v>170.51</v>
      </c>
      <c r="G39" s="41">
        <f t="shared" si="2"/>
        <v>186865.37</v>
      </c>
    </row>
    <row r="40" spans="1:7" ht="12.75">
      <c r="A40" s="9">
        <v>33451</v>
      </c>
      <c r="B40" s="12">
        <v>355748.94</v>
      </c>
      <c r="C40" s="20">
        <v>131510.44</v>
      </c>
      <c r="D40" s="45">
        <f aca="true" t="shared" si="3" ref="D40:D55">B40-C40</f>
        <v>224238.5</v>
      </c>
      <c r="E40" s="12">
        <v>131510.44</v>
      </c>
      <c r="F40" s="40">
        <f aca="true" t="shared" si="4" ref="F40:F55">D40*100/C40</f>
        <v>170.51</v>
      </c>
      <c r="G40" s="41">
        <f aca="true" t="shared" si="5" ref="G40:G55">E40*F40%</f>
        <v>224238.45</v>
      </c>
    </row>
    <row r="41" spans="1:7" ht="12.75">
      <c r="A41" s="10">
        <v>33482</v>
      </c>
      <c r="B41" s="13">
        <v>409111.28</v>
      </c>
      <c r="C41" s="21">
        <v>151237.01</v>
      </c>
      <c r="D41" s="46">
        <f t="shared" si="3"/>
        <v>257874.27</v>
      </c>
      <c r="E41" s="13">
        <v>151237.01</v>
      </c>
      <c r="F41" s="42">
        <f t="shared" si="4"/>
        <v>170.51</v>
      </c>
      <c r="G41" s="43">
        <f t="shared" si="5"/>
        <v>257874.23</v>
      </c>
    </row>
    <row r="42" spans="1:7" ht="12.75">
      <c r="A42" s="8">
        <v>33512</v>
      </c>
      <c r="B42" s="11">
        <v>531844.66</v>
      </c>
      <c r="C42" s="19">
        <v>196608.11</v>
      </c>
      <c r="D42" s="44">
        <f t="shared" si="3"/>
        <v>335236.55</v>
      </c>
      <c r="E42" s="11">
        <v>196608.11</v>
      </c>
      <c r="F42" s="39">
        <f t="shared" si="4"/>
        <v>170.51</v>
      </c>
      <c r="G42" s="37">
        <f t="shared" si="5"/>
        <v>335236.49</v>
      </c>
    </row>
    <row r="43" spans="1:7" ht="12.75">
      <c r="A43" s="9">
        <v>33543</v>
      </c>
      <c r="B43" s="12">
        <v>654168.93</v>
      </c>
      <c r="C43" s="20">
        <v>241827.98</v>
      </c>
      <c r="D43" s="45">
        <f t="shared" si="3"/>
        <v>412340.95</v>
      </c>
      <c r="E43" s="12">
        <v>241827.98</v>
      </c>
      <c r="F43" s="40">
        <f t="shared" si="4"/>
        <v>170.51</v>
      </c>
      <c r="G43" s="41">
        <f t="shared" si="5"/>
        <v>412340.89</v>
      </c>
    </row>
    <row r="44" spans="1:7" ht="12.75">
      <c r="A44" s="9">
        <v>33573</v>
      </c>
      <c r="B44" s="12">
        <v>654168.93</v>
      </c>
      <c r="C44" s="20">
        <v>241827.98</v>
      </c>
      <c r="D44" s="45">
        <f t="shared" si="3"/>
        <v>412340.95</v>
      </c>
      <c r="E44" s="12">
        <v>520186.63</v>
      </c>
      <c r="F44" s="40">
        <f t="shared" si="4"/>
        <v>170.51</v>
      </c>
      <c r="G44" s="41">
        <f t="shared" si="5"/>
        <v>886970.22</v>
      </c>
    </row>
    <row r="45" spans="1:7" ht="12.75">
      <c r="A45" s="9">
        <v>33604</v>
      </c>
      <c r="B45" s="12">
        <v>850419.61</v>
      </c>
      <c r="C45" s="20">
        <v>314376.37</v>
      </c>
      <c r="D45" s="45">
        <f t="shared" si="3"/>
        <v>536043.24</v>
      </c>
      <c r="E45" s="12">
        <v>314376.37</v>
      </c>
      <c r="F45" s="40">
        <f t="shared" si="4"/>
        <v>170.51</v>
      </c>
      <c r="G45" s="41">
        <f t="shared" si="5"/>
        <v>536043.15</v>
      </c>
    </row>
    <row r="46" spans="1:7" ht="12.75">
      <c r="A46" s="9">
        <v>33635</v>
      </c>
      <c r="B46" s="12">
        <v>1105545.49</v>
      </c>
      <c r="C46" s="20">
        <v>408689.28</v>
      </c>
      <c r="D46" s="45">
        <f t="shared" si="3"/>
        <v>696856.21</v>
      </c>
      <c r="E46" s="12">
        <v>411833.04</v>
      </c>
      <c r="F46" s="40">
        <f t="shared" si="4"/>
        <v>170.51</v>
      </c>
      <c r="G46" s="41">
        <f t="shared" si="5"/>
        <v>702216.52</v>
      </c>
    </row>
    <row r="47" spans="1:7" ht="12.75">
      <c r="A47" s="9">
        <v>33664</v>
      </c>
      <c r="B47" s="12">
        <v>1381931.86</v>
      </c>
      <c r="C47" s="20">
        <v>510861.6</v>
      </c>
      <c r="D47" s="45">
        <f t="shared" si="3"/>
        <v>871070.26</v>
      </c>
      <c r="E47" s="12">
        <v>510861.6</v>
      </c>
      <c r="F47" s="40">
        <f t="shared" si="4"/>
        <v>170.51</v>
      </c>
      <c r="G47" s="41">
        <f t="shared" si="5"/>
        <v>871070.11</v>
      </c>
    </row>
    <row r="48" spans="1:7" ht="12.75">
      <c r="A48" s="9">
        <v>33695</v>
      </c>
      <c r="B48" s="12">
        <v>1934704.6</v>
      </c>
      <c r="C48" s="20">
        <v>715206.24</v>
      </c>
      <c r="D48" s="45">
        <f t="shared" si="3"/>
        <v>1219498.36</v>
      </c>
      <c r="E48" s="12">
        <v>715206.24</v>
      </c>
      <c r="F48" s="40">
        <f t="shared" si="4"/>
        <v>170.51</v>
      </c>
      <c r="G48" s="41">
        <f t="shared" si="5"/>
        <v>1219498.16</v>
      </c>
    </row>
    <row r="49" spans="1:7" ht="12.75">
      <c r="A49" s="9">
        <v>33725</v>
      </c>
      <c r="B49" s="12">
        <v>2132044.47</v>
      </c>
      <c r="C49" s="20">
        <v>788157.28</v>
      </c>
      <c r="D49" s="45">
        <f t="shared" si="3"/>
        <v>1343887.19</v>
      </c>
      <c r="E49" s="12">
        <v>788157.28</v>
      </c>
      <c r="F49" s="40">
        <f t="shared" si="4"/>
        <v>170.51</v>
      </c>
      <c r="G49" s="41">
        <f t="shared" si="5"/>
        <v>1343886.98</v>
      </c>
    </row>
    <row r="50" spans="1:7" ht="12.75">
      <c r="A50" s="9">
        <v>33756</v>
      </c>
      <c r="B50" s="12">
        <v>2366569.36</v>
      </c>
      <c r="C50" s="20">
        <v>874854.58</v>
      </c>
      <c r="D50" s="45">
        <f t="shared" si="3"/>
        <v>1491714.78</v>
      </c>
      <c r="E50" s="12">
        <v>874854.58</v>
      </c>
      <c r="F50" s="40">
        <f t="shared" si="4"/>
        <v>170.51</v>
      </c>
      <c r="G50" s="41">
        <f t="shared" si="5"/>
        <v>1491714.54</v>
      </c>
    </row>
    <row r="51" spans="1:7" ht="12.75">
      <c r="A51" s="9">
        <v>33786</v>
      </c>
      <c r="B51" s="12">
        <v>2839883.23</v>
      </c>
      <c r="C51" s="20">
        <v>1093184.95</v>
      </c>
      <c r="D51" s="45">
        <f t="shared" si="3"/>
        <v>1746698.28</v>
      </c>
      <c r="E51" s="12">
        <v>1108149.14</v>
      </c>
      <c r="F51" s="40">
        <f t="shared" si="4"/>
        <v>159.78</v>
      </c>
      <c r="G51" s="41">
        <f t="shared" si="5"/>
        <v>1770600.7</v>
      </c>
    </row>
    <row r="52" spans="1:7" ht="12.75">
      <c r="A52" s="9">
        <v>33817</v>
      </c>
      <c r="B52" s="12">
        <v>2839883.23</v>
      </c>
      <c r="C52" s="20">
        <v>1093184.95</v>
      </c>
      <c r="D52" s="45">
        <f t="shared" si="3"/>
        <v>1746698.28</v>
      </c>
      <c r="E52" s="12">
        <v>1049825.5</v>
      </c>
      <c r="F52" s="40">
        <f t="shared" si="4"/>
        <v>159.78</v>
      </c>
      <c r="G52" s="41">
        <f t="shared" si="5"/>
        <v>1677411.18</v>
      </c>
    </row>
    <row r="53" spans="1:7" ht="12.75">
      <c r="A53" s="9">
        <v>33848</v>
      </c>
      <c r="B53" s="12">
        <v>3691848.2</v>
      </c>
      <c r="C53" s="20">
        <v>1421140.44</v>
      </c>
      <c r="D53" s="45">
        <f t="shared" si="3"/>
        <v>2270707.76</v>
      </c>
      <c r="E53" s="12">
        <v>1364773.15</v>
      </c>
      <c r="F53" s="40">
        <f t="shared" si="4"/>
        <v>159.78</v>
      </c>
      <c r="G53" s="41">
        <f t="shared" si="5"/>
        <v>2180634.54</v>
      </c>
    </row>
    <row r="54" spans="1:7" ht="12.75">
      <c r="A54" s="9">
        <v>33878</v>
      </c>
      <c r="B54" s="12">
        <v>4799402.66</v>
      </c>
      <c r="C54" s="20">
        <v>1847482.57</v>
      </c>
      <c r="D54" s="45">
        <f t="shared" si="3"/>
        <v>2951920.09</v>
      </c>
      <c r="E54" s="12">
        <v>1774205.1</v>
      </c>
      <c r="F54" s="40">
        <f t="shared" si="4"/>
        <v>159.78</v>
      </c>
      <c r="G54" s="41">
        <f t="shared" si="5"/>
        <v>2834824.91</v>
      </c>
    </row>
    <row r="55" spans="1:7" ht="12.75">
      <c r="A55" s="9">
        <v>33909</v>
      </c>
      <c r="B55" s="12">
        <v>5519313.06</v>
      </c>
      <c r="C55" s="20">
        <v>2124604.96</v>
      </c>
      <c r="D55" s="45">
        <f t="shared" si="3"/>
        <v>3394708.1</v>
      </c>
      <c r="E55" s="12">
        <v>2040335.87</v>
      </c>
      <c r="F55" s="40">
        <f t="shared" si="4"/>
        <v>159.78</v>
      </c>
      <c r="G55" s="41">
        <f t="shared" si="5"/>
        <v>3260048.65</v>
      </c>
    </row>
    <row r="56" spans="1:7" ht="12.75">
      <c r="A56" s="9">
        <v>33939</v>
      </c>
      <c r="B56" s="12">
        <v>6843948.19</v>
      </c>
      <c r="C56" s="20">
        <v>2634510.51</v>
      </c>
      <c r="D56" s="45">
        <f aca="true" t="shared" si="6" ref="D56:D68">B56-C56</f>
        <v>4209437.68</v>
      </c>
      <c r="E56" s="12">
        <v>5651651.15</v>
      </c>
      <c r="F56" s="40">
        <f aca="true" t="shared" si="7" ref="F56:F68">D56*100/C56</f>
        <v>159.78</v>
      </c>
      <c r="G56" s="41">
        <f aca="true" t="shared" si="8" ref="G56:G68">E56*F56%</f>
        <v>9030208.21</v>
      </c>
    </row>
    <row r="57" spans="1:7" ht="12.75">
      <c r="A57" s="9">
        <v>33970</v>
      </c>
      <c r="B57" s="12">
        <v>9759853.92</v>
      </c>
      <c r="C57" s="20">
        <v>3968509.06</v>
      </c>
      <c r="D57" s="45">
        <f t="shared" si="6"/>
        <v>5791344.86</v>
      </c>
      <c r="E57" s="12">
        <v>3824746.67</v>
      </c>
      <c r="F57" s="40">
        <f t="shared" si="7"/>
        <v>145.93</v>
      </c>
      <c r="G57" s="41">
        <f t="shared" si="8"/>
        <v>5581452.82</v>
      </c>
    </row>
    <row r="58" spans="1:7" ht="12.75">
      <c r="A58" s="9">
        <v>34001</v>
      </c>
      <c r="B58" s="12">
        <v>13508613.81</v>
      </c>
      <c r="C58" s="20">
        <v>5492813.39</v>
      </c>
      <c r="D58" s="45">
        <f t="shared" si="6"/>
        <v>8015800.42</v>
      </c>
      <c r="E58" s="12">
        <v>5293831.87</v>
      </c>
      <c r="F58" s="40">
        <f t="shared" si="7"/>
        <v>145.93</v>
      </c>
      <c r="G58" s="41">
        <f t="shared" si="8"/>
        <v>7725288.85</v>
      </c>
    </row>
    <row r="59" spans="1:7" ht="12.75">
      <c r="A59" s="9">
        <v>34029</v>
      </c>
      <c r="B59" s="12">
        <v>17426111.81</v>
      </c>
      <c r="C59" s="20">
        <v>7085729.27</v>
      </c>
      <c r="D59" s="45">
        <f t="shared" si="6"/>
        <v>10340382.54</v>
      </c>
      <c r="E59" s="12">
        <v>6919930</v>
      </c>
      <c r="F59" s="40">
        <f t="shared" si="7"/>
        <v>145.93</v>
      </c>
      <c r="G59" s="41">
        <f t="shared" si="8"/>
        <v>10098253.85</v>
      </c>
    </row>
    <row r="60" spans="1:7" ht="12.75">
      <c r="A60" s="10">
        <v>34060</v>
      </c>
      <c r="B60" s="13">
        <v>24369556.53</v>
      </c>
      <c r="C60" s="21">
        <v>9920020.98</v>
      </c>
      <c r="D60" s="46">
        <f t="shared" si="6"/>
        <v>14449535.55</v>
      </c>
      <c r="E60" s="13">
        <v>9560660.35</v>
      </c>
      <c r="F60" s="42">
        <f t="shared" si="7"/>
        <v>145.66</v>
      </c>
      <c r="G60" s="43">
        <f t="shared" si="8"/>
        <v>13926057.87</v>
      </c>
    </row>
    <row r="61" spans="1:7" ht="12.75">
      <c r="A61" s="8">
        <v>34090</v>
      </c>
      <c r="B61" s="11">
        <v>31715523.49</v>
      </c>
      <c r="C61" s="19">
        <v>12896027.27</v>
      </c>
      <c r="D61" s="44">
        <f t="shared" si="6"/>
        <v>18819496.22</v>
      </c>
      <c r="E61" s="11">
        <v>12463490</v>
      </c>
      <c r="F61" s="39">
        <f t="shared" si="7"/>
        <v>145.93</v>
      </c>
      <c r="G61" s="37">
        <f t="shared" si="8"/>
        <v>18187970.96</v>
      </c>
    </row>
    <row r="62" spans="1:7" ht="12.75">
      <c r="A62" s="9">
        <v>34121</v>
      </c>
      <c r="B62" s="12">
        <v>41230180.54</v>
      </c>
      <c r="C62" s="20">
        <v>16764835.45</v>
      </c>
      <c r="D62" s="45">
        <f t="shared" si="6"/>
        <v>24465345.09</v>
      </c>
      <c r="E62" s="12">
        <v>14945700</v>
      </c>
      <c r="F62" s="40">
        <f t="shared" si="7"/>
        <v>145.93</v>
      </c>
      <c r="G62" s="41">
        <f t="shared" si="8"/>
        <v>21810260.01</v>
      </c>
    </row>
    <row r="63" spans="1:7" ht="12.75">
      <c r="A63" s="9">
        <v>34151</v>
      </c>
      <c r="B63" s="12">
        <v>47414707.62</v>
      </c>
      <c r="C63" s="20">
        <v>19279560.77</v>
      </c>
      <c r="D63" s="45">
        <f t="shared" si="6"/>
        <v>28135146.85</v>
      </c>
      <c r="E63" s="12">
        <v>18581130</v>
      </c>
      <c r="F63" s="40">
        <f t="shared" si="7"/>
        <v>145.93</v>
      </c>
      <c r="G63" s="41">
        <f t="shared" si="8"/>
        <v>27115443.01</v>
      </c>
    </row>
    <row r="64" spans="1:7" ht="12.75">
      <c r="A64" s="9">
        <v>34182</v>
      </c>
      <c r="B64" s="12">
        <v>56897.64</v>
      </c>
      <c r="C64" s="20">
        <v>23135.47</v>
      </c>
      <c r="D64" s="45">
        <f t="shared" si="6"/>
        <v>33762.17</v>
      </c>
      <c r="E64" s="12">
        <v>22297.37</v>
      </c>
      <c r="F64" s="40">
        <f t="shared" si="7"/>
        <v>145.93</v>
      </c>
      <c r="G64" s="41">
        <f t="shared" si="8"/>
        <v>32538.55</v>
      </c>
    </row>
    <row r="65" spans="1:7" ht="12.75">
      <c r="A65" s="9">
        <v>34213</v>
      </c>
      <c r="B65" s="12">
        <v>73966.93</v>
      </c>
      <c r="C65" s="20">
        <v>30076.11</v>
      </c>
      <c r="D65" s="45">
        <f t="shared" si="6"/>
        <v>43890.82</v>
      </c>
      <c r="E65" s="12">
        <v>28986.58</v>
      </c>
      <c r="F65" s="40">
        <f t="shared" si="7"/>
        <v>145.93</v>
      </c>
      <c r="G65" s="41">
        <f t="shared" si="8"/>
        <v>42300.12</v>
      </c>
    </row>
    <row r="66" spans="1:7" ht="12.75">
      <c r="A66" s="9">
        <v>34243</v>
      </c>
      <c r="B66" s="12">
        <v>98376.02</v>
      </c>
      <c r="C66" s="20">
        <v>40001.23</v>
      </c>
      <c r="D66" s="45">
        <f t="shared" si="6"/>
        <v>58374.79</v>
      </c>
      <c r="E66" s="12">
        <v>48552.15</v>
      </c>
      <c r="F66" s="40">
        <f t="shared" si="7"/>
        <v>145.93</v>
      </c>
      <c r="G66" s="41">
        <f t="shared" si="8"/>
        <v>70852.15</v>
      </c>
    </row>
    <row r="67" spans="1:7" ht="12.75">
      <c r="A67" s="9">
        <v>34274</v>
      </c>
      <c r="B67" s="12">
        <v>122970.03</v>
      </c>
      <c r="C67" s="20">
        <v>50001.54</v>
      </c>
      <c r="D67" s="45">
        <f t="shared" si="6"/>
        <v>72968.49</v>
      </c>
      <c r="E67" s="12">
        <v>65686.44</v>
      </c>
      <c r="F67" s="40">
        <f t="shared" si="7"/>
        <v>145.93</v>
      </c>
      <c r="G67" s="41">
        <f t="shared" si="8"/>
        <v>95856.22</v>
      </c>
    </row>
    <row r="68" spans="1:7" ht="12.75">
      <c r="A68" s="10">
        <v>34304</v>
      </c>
      <c r="B68" s="13">
        <v>172158.04</v>
      </c>
      <c r="C68" s="21">
        <v>70002.16</v>
      </c>
      <c r="D68" s="46">
        <f t="shared" si="6"/>
        <v>102155.88</v>
      </c>
      <c r="E68" s="13">
        <v>32046.47</v>
      </c>
      <c r="F68" s="42">
        <f t="shared" si="7"/>
        <v>145.93</v>
      </c>
      <c r="G68" s="43">
        <f t="shared" si="8"/>
        <v>46765.41</v>
      </c>
    </row>
    <row r="70" ht="12.75">
      <c r="G70" s="15">
        <f>SUM(G23:G69)</f>
        <v>135465950.58</v>
      </c>
    </row>
    <row r="73" ht="12.75">
      <c r="A73" t="s">
        <v>43</v>
      </c>
    </row>
    <row r="74" ht="12.75">
      <c r="A74" s="1" t="s">
        <v>44</v>
      </c>
    </row>
    <row r="75" ht="12.75">
      <c r="A75" s="1" t="s">
        <v>45</v>
      </c>
    </row>
    <row r="76" ht="12.75">
      <c r="A76" t="s">
        <v>46</v>
      </c>
    </row>
    <row r="77" ht="12.75">
      <c r="A77" s="1" t="s">
        <v>47</v>
      </c>
    </row>
  </sheetData>
  <printOptions/>
  <pageMargins left="1.66" right="0.76" top="1" bottom="0.48" header="0.95" footer="0.492125985"/>
  <pageSetup horizontalDpi="120" verticalDpi="120" orientation="landscape" r:id="rId1"/>
  <headerFooter alignWithMargins="0">
    <oddHeader>&amp;RAnexo: 04
Folha : 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8.57421875" style="0" customWidth="1"/>
    <col min="3" max="3" width="15.7109375" style="0" customWidth="1"/>
    <col min="4" max="4" width="13.421875" style="0" customWidth="1"/>
    <col min="5" max="5" width="11.7109375" style="0" customWidth="1"/>
    <col min="6" max="6" width="13.421875" style="0" customWidth="1"/>
    <col min="7" max="7" width="12.00390625" style="0" customWidth="1"/>
    <col min="8" max="8" width="15.421875" style="0" customWidth="1"/>
    <col min="9" max="9" width="11.8515625" style="0" customWidth="1"/>
    <col min="10" max="10" width="12.57421875" style="0" customWidth="1"/>
    <col min="11" max="16384" width="11.421875" style="0" customWidth="1"/>
  </cols>
  <sheetData>
    <row r="1" spans="1:2" ht="12.75">
      <c r="A1" s="5"/>
      <c r="B1" s="5"/>
    </row>
    <row r="6" ht="12.75">
      <c r="A6" t="s">
        <v>0</v>
      </c>
    </row>
    <row r="7" ht="12.75">
      <c r="A7" t="s">
        <v>1</v>
      </c>
    </row>
    <row r="10" ht="12.75">
      <c r="A10" t="s">
        <v>102</v>
      </c>
    </row>
    <row r="11" spans="1:2" ht="12.75">
      <c r="A11" s="1" t="s">
        <v>103</v>
      </c>
      <c r="B11" s="1"/>
    </row>
    <row r="12" ht="13.5" thickBot="1"/>
    <row r="13" spans="1:8" ht="14.25" thickBot="1" thickTop="1">
      <c r="A13" s="59" t="s">
        <v>2</v>
      </c>
      <c r="B13" s="59"/>
      <c r="C13" s="25" t="s">
        <v>3</v>
      </c>
      <c r="D13" s="25" t="s">
        <v>4</v>
      </c>
      <c r="E13" s="25" t="s">
        <v>5</v>
      </c>
      <c r="F13" s="25" t="s">
        <v>6</v>
      </c>
      <c r="G13" s="25" t="s">
        <v>7</v>
      </c>
      <c r="H13" s="25" t="s">
        <v>8</v>
      </c>
    </row>
    <row r="14" ht="13.5" thickTop="1"/>
    <row r="15" spans="1:8" s="76" customFormat="1" ht="14.25">
      <c r="A15" s="75" t="s">
        <v>9</v>
      </c>
      <c r="B15" s="75" t="s">
        <v>48</v>
      </c>
      <c r="C15" s="75" t="s">
        <v>49</v>
      </c>
      <c r="D15" s="75" t="s">
        <v>50</v>
      </c>
      <c r="E15" s="75" t="s">
        <v>51</v>
      </c>
      <c r="F15" s="75" t="s">
        <v>52</v>
      </c>
      <c r="G15" s="75" t="s">
        <v>53</v>
      </c>
      <c r="H15" s="75" t="s">
        <v>54</v>
      </c>
    </row>
    <row r="16" spans="1:8" s="76" customFormat="1" ht="14.25">
      <c r="A16" s="77"/>
      <c r="B16" s="78" t="s">
        <v>55</v>
      </c>
      <c r="C16" s="78" t="s">
        <v>56</v>
      </c>
      <c r="D16" s="78" t="s">
        <v>57</v>
      </c>
      <c r="E16" s="78" t="s">
        <v>49</v>
      </c>
      <c r="F16" s="78" t="s">
        <v>58</v>
      </c>
      <c r="G16" s="78" t="s">
        <v>59</v>
      </c>
      <c r="H16" s="79" t="s">
        <v>60</v>
      </c>
    </row>
    <row r="17" spans="1:8" s="76" customFormat="1" ht="14.25">
      <c r="A17" s="77"/>
      <c r="B17" s="78" t="s">
        <v>61</v>
      </c>
      <c r="C17" s="78" t="s">
        <v>38</v>
      </c>
      <c r="D17" s="78" t="s">
        <v>62</v>
      </c>
      <c r="E17" s="78" t="s">
        <v>63</v>
      </c>
      <c r="F17" s="78" t="s">
        <v>64</v>
      </c>
      <c r="G17" s="78" t="s">
        <v>52</v>
      </c>
      <c r="H17" s="79" t="s">
        <v>65</v>
      </c>
    </row>
    <row r="18" spans="1:8" s="76" customFormat="1" ht="14.25">
      <c r="A18" s="77"/>
      <c r="B18" s="78"/>
      <c r="C18" s="78"/>
      <c r="D18" s="78" t="s">
        <v>66</v>
      </c>
      <c r="E18" s="78"/>
      <c r="F18" s="79" t="s">
        <v>67</v>
      </c>
      <c r="G18" s="78"/>
      <c r="H18" s="79" t="s">
        <v>68</v>
      </c>
    </row>
    <row r="19" spans="1:8" s="76" customFormat="1" ht="14.25">
      <c r="A19" s="77"/>
      <c r="B19" s="78"/>
      <c r="C19" s="78"/>
      <c r="D19" s="78"/>
      <c r="E19" s="78"/>
      <c r="F19" s="80" t="s">
        <v>69</v>
      </c>
      <c r="G19" s="78"/>
      <c r="H19" s="78" t="s">
        <v>70</v>
      </c>
    </row>
    <row r="20" spans="1:8" s="76" customFormat="1" ht="14.25">
      <c r="A20" s="77"/>
      <c r="B20" s="78"/>
      <c r="C20" s="78"/>
      <c r="D20" s="81"/>
      <c r="E20" s="78"/>
      <c r="F20" s="80" t="s">
        <v>71</v>
      </c>
      <c r="G20" s="78"/>
      <c r="H20" s="78" t="s">
        <v>72</v>
      </c>
    </row>
    <row r="21" spans="1:8" s="76" customFormat="1" ht="14.25">
      <c r="A21" s="82"/>
      <c r="B21" s="83"/>
      <c r="C21" s="83"/>
      <c r="D21" s="84"/>
      <c r="E21" s="83"/>
      <c r="F21" s="85">
        <v>35735</v>
      </c>
      <c r="G21" s="86"/>
      <c r="H21" s="83" t="s">
        <v>106</v>
      </c>
    </row>
    <row r="22" spans="1:8" s="29" customFormat="1" ht="12.75">
      <c r="A22" s="26"/>
      <c r="B22" s="26"/>
      <c r="C22" s="26"/>
      <c r="D22" s="27"/>
      <c r="E22" s="26"/>
      <c r="F22" s="26"/>
      <c r="G22" s="28"/>
      <c r="H22" s="26"/>
    </row>
    <row r="23" spans="1:8" ht="12.75">
      <c r="A23" s="49">
        <v>32933</v>
      </c>
      <c r="B23" s="60">
        <f aca="true" t="shared" si="0" ref="B23:B67">A24</f>
        <v>32964</v>
      </c>
      <c r="C23" s="11">
        <f>'01'!G23</f>
        <v>77988.53</v>
      </c>
      <c r="D23" s="50">
        <f>'[1]Plan5'!D237</f>
        <v>0.025196</v>
      </c>
      <c r="E23" s="11">
        <f aca="true" t="shared" si="1" ref="E23:E37">C23*D23</f>
        <v>1965</v>
      </c>
      <c r="F23" s="51">
        <v>51</v>
      </c>
      <c r="G23" s="11">
        <f>(E23*F23%)</f>
        <v>1002.15</v>
      </c>
      <c r="H23" s="52">
        <f>E23+G23</f>
        <v>2967.15</v>
      </c>
    </row>
    <row r="24" spans="1:8" ht="12.75">
      <c r="A24" s="30">
        <v>32964</v>
      </c>
      <c r="B24" s="61">
        <f t="shared" si="0"/>
        <v>32994</v>
      </c>
      <c r="C24" s="12">
        <f>'01'!G24</f>
        <v>76921.05</v>
      </c>
      <c r="D24" s="33">
        <f>'[1]Plan5'!D238</f>
        <v>0.025196</v>
      </c>
      <c r="E24" s="12">
        <f t="shared" si="1"/>
        <v>1938.1</v>
      </c>
      <c r="F24" s="31">
        <f aca="true" t="shared" si="2" ref="F24:F68">F23</f>
        <v>51</v>
      </c>
      <c r="G24" s="11">
        <f aca="true" t="shared" si="3" ref="G24:G68">(E24*F24%)</f>
        <v>988.43</v>
      </c>
      <c r="H24" s="32">
        <f>E24+G24</f>
        <v>2926.53</v>
      </c>
    </row>
    <row r="25" spans="1:8" ht="12.75">
      <c r="A25" s="30">
        <v>32994</v>
      </c>
      <c r="B25" s="61">
        <f t="shared" si="0"/>
        <v>33025</v>
      </c>
      <c r="C25" s="12">
        <f>'01'!G25</f>
        <v>38105.99</v>
      </c>
      <c r="D25" s="33">
        <f>'[1]Plan5'!D239</f>
        <v>0.02391</v>
      </c>
      <c r="E25" s="12">
        <f t="shared" si="1"/>
        <v>911.11</v>
      </c>
      <c r="F25" s="31">
        <f t="shared" si="2"/>
        <v>51</v>
      </c>
      <c r="G25" s="11">
        <f t="shared" si="3"/>
        <v>464.67</v>
      </c>
      <c r="H25" s="32">
        <f>E25+G25</f>
        <v>1375.78</v>
      </c>
    </row>
    <row r="26" spans="1:8" ht="12.75">
      <c r="A26" s="30">
        <v>33025</v>
      </c>
      <c r="B26" s="61">
        <f t="shared" si="0"/>
        <v>33055</v>
      </c>
      <c r="C26" s="12">
        <f>'01'!G26</f>
        <v>41916.59</v>
      </c>
      <c r="D26" s="33">
        <f>'[1]Plan5'!D240</f>
        <v>0.021814</v>
      </c>
      <c r="E26" s="12">
        <f t="shared" si="1"/>
        <v>914.37</v>
      </c>
      <c r="F26" s="31">
        <f t="shared" si="2"/>
        <v>51</v>
      </c>
      <c r="G26" s="11">
        <f t="shared" si="3"/>
        <v>466.33</v>
      </c>
      <c r="H26" s="32">
        <f>E26+G26</f>
        <v>1380.7</v>
      </c>
    </row>
    <row r="27" spans="1:8" ht="12.75">
      <c r="A27" s="30">
        <v>33055</v>
      </c>
      <c r="B27" s="61">
        <f t="shared" si="0"/>
        <v>33086</v>
      </c>
      <c r="C27" s="12">
        <f>'01'!G27</f>
        <v>54423.35</v>
      </c>
      <c r="D27" s="33">
        <f>'[1]Plan5'!D241</f>
        <v>0.019689</v>
      </c>
      <c r="E27" s="12">
        <f t="shared" si="1"/>
        <v>1071.54</v>
      </c>
      <c r="F27" s="31">
        <f t="shared" si="2"/>
        <v>51</v>
      </c>
      <c r="G27" s="11">
        <f t="shared" si="3"/>
        <v>546.49</v>
      </c>
      <c r="H27" s="32">
        <f>E27+G27</f>
        <v>1618.03</v>
      </c>
    </row>
    <row r="28" spans="1:8" ht="12.75">
      <c r="A28" s="30">
        <v>33086</v>
      </c>
      <c r="B28" s="61">
        <f t="shared" si="0"/>
        <v>33117</v>
      </c>
      <c r="C28" s="12">
        <f>'01'!G28</f>
        <v>54423.35</v>
      </c>
      <c r="D28" s="33">
        <f>'[1]Plan5'!D242</f>
        <v>0.017805</v>
      </c>
      <c r="E28" s="12">
        <f t="shared" si="1"/>
        <v>969.01</v>
      </c>
      <c r="F28" s="31">
        <f t="shared" si="2"/>
        <v>51</v>
      </c>
      <c r="G28" s="11">
        <f t="shared" si="3"/>
        <v>494.2</v>
      </c>
      <c r="H28" s="32">
        <f>E28+G28</f>
        <v>1463.21</v>
      </c>
    </row>
    <row r="29" spans="1:8" ht="12.75">
      <c r="A29" s="30">
        <v>33117</v>
      </c>
      <c r="B29" s="61">
        <f t="shared" si="0"/>
        <v>33147</v>
      </c>
      <c r="C29" s="12">
        <f>'01'!G29</f>
        <v>54423.35</v>
      </c>
      <c r="D29" s="33">
        <f>'[1]Plan5'!D243</f>
        <v>0.015778</v>
      </c>
      <c r="E29" s="12">
        <f t="shared" si="1"/>
        <v>858.69</v>
      </c>
      <c r="F29" s="31">
        <f t="shared" si="2"/>
        <v>51</v>
      </c>
      <c r="G29" s="11">
        <f t="shared" si="3"/>
        <v>437.93</v>
      </c>
      <c r="H29" s="32">
        <f>E29+G29</f>
        <v>1296.62</v>
      </c>
    </row>
    <row r="30" spans="1:8" ht="12.75">
      <c r="A30" s="30">
        <v>33147</v>
      </c>
      <c r="B30" s="61">
        <f t="shared" si="0"/>
        <v>33178</v>
      </c>
      <c r="C30" s="12">
        <f>'01'!G30</f>
        <v>74472.85</v>
      </c>
      <c r="D30" s="33">
        <f>'[1]Plan5'!D244</f>
        <v>0.013876</v>
      </c>
      <c r="E30" s="12">
        <f t="shared" si="1"/>
        <v>1033.39</v>
      </c>
      <c r="F30" s="31">
        <f t="shared" si="2"/>
        <v>51</v>
      </c>
      <c r="G30" s="11">
        <f t="shared" si="3"/>
        <v>527.03</v>
      </c>
      <c r="H30" s="32">
        <f>E30+G30</f>
        <v>1560.42</v>
      </c>
    </row>
    <row r="31" spans="1:8" ht="12.75">
      <c r="A31" s="30">
        <v>33178</v>
      </c>
      <c r="B31" s="61">
        <f t="shared" si="0"/>
        <v>33208</v>
      </c>
      <c r="C31" s="12">
        <f>'01'!G31</f>
        <v>77331.89</v>
      </c>
      <c r="D31" s="33">
        <f>'[1]Plan5'!D245</f>
        <v>0.011896</v>
      </c>
      <c r="E31" s="12">
        <f t="shared" si="1"/>
        <v>919.94</v>
      </c>
      <c r="F31" s="31">
        <f t="shared" si="2"/>
        <v>51</v>
      </c>
      <c r="G31" s="11">
        <f t="shared" si="3"/>
        <v>469.17</v>
      </c>
      <c r="H31" s="32">
        <f>E31+G31</f>
        <v>1389.11</v>
      </c>
    </row>
    <row r="32" spans="1:8" ht="12.75">
      <c r="A32" s="30">
        <v>33208</v>
      </c>
      <c r="B32" s="61">
        <f t="shared" si="0"/>
        <v>33239</v>
      </c>
      <c r="C32" s="12">
        <f>'01'!G32</f>
        <v>137172.02</v>
      </c>
      <c r="D32" s="33">
        <f>'[1]Plan5'!D246</f>
        <v>0.009964</v>
      </c>
      <c r="E32" s="12">
        <f t="shared" si="1"/>
        <v>1366.78</v>
      </c>
      <c r="F32" s="31">
        <f t="shared" si="2"/>
        <v>51</v>
      </c>
      <c r="G32" s="11">
        <f t="shared" si="3"/>
        <v>697.06</v>
      </c>
      <c r="H32" s="32">
        <f>E32+G32</f>
        <v>2063.84</v>
      </c>
    </row>
    <row r="33" spans="1:8" ht="12.75">
      <c r="A33" s="30">
        <v>33239</v>
      </c>
      <c r="B33" s="61">
        <f t="shared" si="0"/>
        <v>33270</v>
      </c>
      <c r="C33" s="12">
        <f>'01'!G33</f>
        <v>85696.35</v>
      </c>
      <c r="D33" s="33">
        <f>'[1]Plan5'!D247</f>
        <v>0.008289</v>
      </c>
      <c r="E33" s="12">
        <f t="shared" si="1"/>
        <v>710.34</v>
      </c>
      <c r="F33" s="31">
        <f t="shared" si="2"/>
        <v>51</v>
      </c>
      <c r="G33" s="11">
        <f t="shared" si="3"/>
        <v>362.27</v>
      </c>
      <c r="H33" s="32">
        <f>E33+G33</f>
        <v>1072.61</v>
      </c>
    </row>
    <row r="34" spans="1:8" ht="12.75">
      <c r="A34" s="30">
        <v>33270</v>
      </c>
      <c r="B34" s="61">
        <f t="shared" si="0"/>
        <v>33298</v>
      </c>
      <c r="C34" s="12">
        <f>'01'!G34</f>
        <v>110789.76</v>
      </c>
      <c r="D34" s="33">
        <f>'[1]Plan5'!D248</f>
        <v>0.007747</v>
      </c>
      <c r="E34" s="12">
        <f t="shared" si="1"/>
        <v>858.29</v>
      </c>
      <c r="F34" s="31">
        <f t="shared" si="2"/>
        <v>51</v>
      </c>
      <c r="G34" s="11">
        <f t="shared" si="3"/>
        <v>437.73</v>
      </c>
      <c r="H34" s="32">
        <f>E34+G34</f>
        <v>1296.02</v>
      </c>
    </row>
    <row r="35" spans="1:8" ht="12.75">
      <c r="A35" s="30">
        <v>33298</v>
      </c>
      <c r="B35" s="61">
        <f t="shared" si="0"/>
        <v>33329</v>
      </c>
      <c r="C35" s="12">
        <f>'01'!G35</f>
        <v>123099.73</v>
      </c>
      <c r="D35" s="33">
        <f>'[1]Plan5'!D249</f>
        <v>0.00714</v>
      </c>
      <c r="E35" s="12">
        <f t="shared" si="1"/>
        <v>878.93</v>
      </c>
      <c r="F35" s="31">
        <f t="shared" si="2"/>
        <v>51</v>
      </c>
      <c r="G35" s="11">
        <f t="shared" si="3"/>
        <v>448.25</v>
      </c>
      <c r="H35" s="32">
        <f>E35+G35</f>
        <v>1327.18</v>
      </c>
    </row>
    <row r="36" spans="1:8" ht="12.75">
      <c r="A36" s="30">
        <v>33329</v>
      </c>
      <c r="B36" s="61">
        <f t="shared" si="0"/>
        <v>33359</v>
      </c>
      <c r="C36" s="12">
        <f>'01'!G36</f>
        <v>147719.67</v>
      </c>
      <c r="D36" s="33">
        <f>'[1]Plan5'!D250</f>
        <v>0.006554</v>
      </c>
      <c r="E36" s="12">
        <f t="shared" si="1"/>
        <v>968.15</v>
      </c>
      <c r="F36" s="31">
        <f t="shared" si="2"/>
        <v>51</v>
      </c>
      <c r="G36" s="11">
        <f t="shared" si="3"/>
        <v>493.76</v>
      </c>
      <c r="H36" s="32">
        <f>E36+G36</f>
        <v>1461.91</v>
      </c>
    </row>
    <row r="37" spans="1:8" ht="12.75">
      <c r="A37" s="30">
        <v>33359</v>
      </c>
      <c r="B37" s="61">
        <f t="shared" si="0"/>
        <v>33390</v>
      </c>
      <c r="C37" s="12">
        <f>'01'!G37</f>
        <v>169877.61</v>
      </c>
      <c r="D37" s="33">
        <f>'[1]Plan5'!D251</f>
        <v>0.006014</v>
      </c>
      <c r="E37" s="12">
        <f t="shared" si="1"/>
        <v>1021.64</v>
      </c>
      <c r="F37" s="31">
        <f t="shared" si="2"/>
        <v>51</v>
      </c>
      <c r="G37" s="11">
        <f t="shared" si="3"/>
        <v>521.04</v>
      </c>
      <c r="H37" s="32">
        <f>E37+G37</f>
        <v>1542.68</v>
      </c>
    </row>
    <row r="38" spans="1:8" ht="12.75">
      <c r="A38" s="30">
        <v>33390</v>
      </c>
      <c r="B38" s="61">
        <f t="shared" si="0"/>
        <v>33420</v>
      </c>
      <c r="C38" s="12">
        <f>'01'!G38</f>
        <v>186865.37</v>
      </c>
      <c r="D38" s="33">
        <f>'[1]Plan5'!D252</f>
        <v>0.005497</v>
      </c>
      <c r="E38" s="12">
        <f aca="true" t="shared" si="4" ref="E38:E53">C38*D38</f>
        <v>1027.2</v>
      </c>
      <c r="F38" s="31">
        <f t="shared" si="2"/>
        <v>51</v>
      </c>
      <c r="G38" s="11">
        <f t="shared" si="3"/>
        <v>523.87</v>
      </c>
      <c r="H38" s="32">
        <f>E38+G38</f>
        <v>1551.07</v>
      </c>
    </row>
    <row r="39" spans="1:8" ht="12.75">
      <c r="A39" s="30">
        <v>33420</v>
      </c>
      <c r="B39" s="61">
        <f t="shared" si="0"/>
        <v>33451</v>
      </c>
      <c r="C39" s="12">
        <f>'01'!G39</f>
        <v>186865.37</v>
      </c>
      <c r="D39" s="33">
        <f>'[1]Plan5'!D253</f>
        <v>0.004995</v>
      </c>
      <c r="E39" s="12">
        <f t="shared" si="4"/>
        <v>933.39</v>
      </c>
      <c r="F39" s="31">
        <f t="shared" si="2"/>
        <v>51</v>
      </c>
      <c r="G39" s="11">
        <f t="shared" si="3"/>
        <v>476.03</v>
      </c>
      <c r="H39" s="32">
        <f>E39+G39</f>
        <v>1409.42</v>
      </c>
    </row>
    <row r="40" spans="1:8" ht="12.75">
      <c r="A40" s="30">
        <v>33451</v>
      </c>
      <c r="B40" s="61">
        <f t="shared" si="0"/>
        <v>33482</v>
      </c>
      <c r="C40" s="12">
        <f>'01'!G40</f>
        <v>224238.45</v>
      </c>
      <c r="D40" s="33">
        <f>'[1]Plan5'!D254</f>
        <v>0.004462</v>
      </c>
      <c r="E40" s="12">
        <f t="shared" si="4"/>
        <v>1000.55</v>
      </c>
      <c r="F40" s="31">
        <f t="shared" si="2"/>
        <v>51</v>
      </c>
      <c r="G40" s="11">
        <f t="shared" si="3"/>
        <v>510.28</v>
      </c>
      <c r="H40" s="32">
        <f>E40+G40</f>
        <v>1510.83</v>
      </c>
    </row>
    <row r="41" spans="1:8" ht="12.75">
      <c r="A41" s="30">
        <v>33482</v>
      </c>
      <c r="B41" s="61">
        <f t="shared" si="0"/>
        <v>33512</v>
      </c>
      <c r="C41" s="12">
        <f>'01'!G41</f>
        <v>257874.23</v>
      </c>
      <c r="D41" s="33">
        <f>'[1]Plan5'!D255</f>
        <v>0.003821</v>
      </c>
      <c r="E41" s="12">
        <f>C41*D41</f>
        <v>985.34</v>
      </c>
      <c r="F41" s="31">
        <f t="shared" si="2"/>
        <v>51</v>
      </c>
      <c r="G41" s="11">
        <f t="shared" si="3"/>
        <v>502.52</v>
      </c>
      <c r="H41" s="32">
        <f>E41+G41</f>
        <v>1487.86</v>
      </c>
    </row>
    <row r="42" spans="1:8" ht="12.75">
      <c r="A42" s="30">
        <v>33512</v>
      </c>
      <c r="B42" s="61">
        <f t="shared" si="0"/>
        <v>33543</v>
      </c>
      <c r="C42" s="12">
        <f>'01'!G42</f>
        <v>335236.49</v>
      </c>
      <c r="D42" s="33">
        <f>'[1]Plan5'!D256</f>
        <v>0.00319</v>
      </c>
      <c r="E42" s="12">
        <f t="shared" si="4"/>
        <v>1069.4</v>
      </c>
      <c r="F42" s="31">
        <f t="shared" si="2"/>
        <v>51</v>
      </c>
      <c r="G42" s="11">
        <f t="shared" si="3"/>
        <v>545.39</v>
      </c>
      <c r="H42" s="32">
        <f>E42+G42</f>
        <v>1614.79</v>
      </c>
    </row>
    <row r="43" spans="1:8" ht="12.75">
      <c r="A43" s="30">
        <v>33543</v>
      </c>
      <c r="B43" s="61">
        <f t="shared" si="0"/>
        <v>33573</v>
      </c>
      <c r="C43" s="12">
        <f>'01'!G43</f>
        <v>412340.89</v>
      </c>
      <c r="D43" s="33">
        <f>'[1]Plan5'!D257</f>
        <v>0.002444</v>
      </c>
      <c r="E43" s="12">
        <f t="shared" si="4"/>
        <v>1007.76</v>
      </c>
      <c r="F43" s="31">
        <f t="shared" si="2"/>
        <v>51</v>
      </c>
      <c r="G43" s="11">
        <f t="shared" si="3"/>
        <v>513.96</v>
      </c>
      <c r="H43" s="32">
        <f>E43+G43</f>
        <v>1521.72</v>
      </c>
    </row>
    <row r="44" spans="1:8" ht="12.75">
      <c r="A44" s="30">
        <v>33573</v>
      </c>
      <c r="B44" s="61">
        <f t="shared" si="0"/>
        <v>33604</v>
      </c>
      <c r="C44" s="12">
        <f>'01'!G44</f>
        <v>886970.22</v>
      </c>
      <c r="D44" s="33">
        <f>'[1]Plan5'!D258</f>
        <v>0.001903</v>
      </c>
      <c r="E44" s="12">
        <f t="shared" si="4"/>
        <v>1687.9</v>
      </c>
      <c r="F44" s="31">
        <f t="shared" si="2"/>
        <v>51</v>
      </c>
      <c r="G44" s="11">
        <f t="shared" si="3"/>
        <v>860.83</v>
      </c>
      <c r="H44" s="32">
        <f>E44+G44</f>
        <v>2548.73</v>
      </c>
    </row>
    <row r="45" spans="1:8" ht="12.75">
      <c r="A45" s="30">
        <v>33604</v>
      </c>
      <c r="B45" s="61">
        <f t="shared" si="0"/>
        <v>33635</v>
      </c>
      <c r="C45" s="12">
        <f>'01'!G45</f>
        <v>536043.15</v>
      </c>
      <c r="D45" s="33">
        <f>'[1]Plan5'!D259</f>
        <v>0.001517</v>
      </c>
      <c r="E45" s="12">
        <f t="shared" si="4"/>
        <v>813.18</v>
      </c>
      <c r="F45" s="31">
        <f t="shared" si="2"/>
        <v>51</v>
      </c>
      <c r="G45" s="11">
        <f t="shared" si="3"/>
        <v>414.72</v>
      </c>
      <c r="H45" s="32">
        <f>E45+G45</f>
        <v>1227.9</v>
      </c>
    </row>
    <row r="46" spans="1:8" ht="12.75">
      <c r="A46" s="30">
        <v>33635</v>
      </c>
      <c r="B46" s="61">
        <f t="shared" si="0"/>
        <v>33664</v>
      </c>
      <c r="C46" s="12">
        <f>'01'!G46</f>
        <v>702216.52</v>
      </c>
      <c r="D46" s="33">
        <f>'[1]Plan5'!D260</f>
        <v>0.001208</v>
      </c>
      <c r="E46" s="12">
        <f t="shared" si="4"/>
        <v>848.28</v>
      </c>
      <c r="F46" s="31">
        <f t="shared" si="2"/>
        <v>51</v>
      </c>
      <c r="G46" s="11">
        <f t="shared" si="3"/>
        <v>432.62</v>
      </c>
      <c r="H46" s="32">
        <f>E46+G46</f>
        <v>1280.9</v>
      </c>
    </row>
    <row r="47" spans="1:8" ht="12.75">
      <c r="A47" s="30">
        <v>33664</v>
      </c>
      <c r="B47" s="61">
        <f t="shared" si="0"/>
        <v>33695</v>
      </c>
      <c r="C47" s="12">
        <f>'01'!G47</f>
        <v>871070.11</v>
      </c>
      <c r="D47" s="33">
        <f>'[1]Plan5'!D261</f>
        <v>0.000972</v>
      </c>
      <c r="E47" s="12">
        <f t="shared" si="4"/>
        <v>846.68</v>
      </c>
      <c r="F47" s="31">
        <f t="shared" si="2"/>
        <v>51</v>
      </c>
      <c r="G47" s="11">
        <f t="shared" si="3"/>
        <v>431.81</v>
      </c>
      <c r="H47" s="32">
        <f>E47+G47</f>
        <v>1278.49</v>
      </c>
    </row>
    <row r="48" spans="1:8" ht="12.75">
      <c r="A48" s="30">
        <v>33695</v>
      </c>
      <c r="B48" s="61">
        <f t="shared" si="0"/>
        <v>33725</v>
      </c>
      <c r="C48" s="12">
        <f>'01'!G48</f>
        <v>1219498.16</v>
      </c>
      <c r="D48" s="33">
        <f>'[1]Plan5'!D262</f>
        <v>0.000803</v>
      </c>
      <c r="E48" s="12">
        <f t="shared" si="4"/>
        <v>979.26</v>
      </c>
      <c r="F48" s="31">
        <f t="shared" si="2"/>
        <v>51</v>
      </c>
      <c r="G48" s="11">
        <f t="shared" si="3"/>
        <v>499.42</v>
      </c>
      <c r="H48" s="32">
        <f>E48+G48</f>
        <v>1478.68</v>
      </c>
    </row>
    <row r="49" spans="1:8" ht="12.75">
      <c r="A49" s="30">
        <v>33725</v>
      </c>
      <c r="B49" s="61">
        <f t="shared" si="0"/>
        <v>33756</v>
      </c>
      <c r="C49" s="12">
        <f>'01'!G49</f>
        <v>1343886.98</v>
      </c>
      <c r="D49" s="33">
        <f>'[1]Plan5'!D263</f>
        <v>0.00067</v>
      </c>
      <c r="E49" s="12">
        <f t="shared" si="4"/>
        <v>900.4</v>
      </c>
      <c r="F49" s="31">
        <f t="shared" si="2"/>
        <v>51</v>
      </c>
      <c r="G49" s="11">
        <f t="shared" si="3"/>
        <v>459.2</v>
      </c>
      <c r="H49" s="32">
        <f>E49+G49</f>
        <v>1359.6</v>
      </c>
    </row>
    <row r="50" spans="1:8" ht="12.75">
      <c r="A50" s="30">
        <v>33756</v>
      </c>
      <c r="B50" s="61">
        <f t="shared" si="0"/>
        <v>33786</v>
      </c>
      <c r="C50" s="12">
        <f>'01'!G50</f>
        <v>1491714.54</v>
      </c>
      <c r="D50" s="33">
        <f>'[1]Plan5'!D264</f>
        <v>0.000553</v>
      </c>
      <c r="E50" s="12">
        <f t="shared" si="4"/>
        <v>824.92</v>
      </c>
      <c r="F50" s="31">
        <f t="shared" si="2"/>
        <v>51</v>
      </c>
      <c r="G50" s="11">
        <f t="shared" si="3"/>
        <v>420.71</v>
      </c>
      <c r="H50" s="32">
        <f>E50+G50</f>
        <v>1245.63</v>
      </c>
    </row>
    <row r="51" spans="1:8" ht="12.75">
      <c r="A51" s="30">
        <v>33786</v>
      </c>
      <c r="B51" s="61">
        <f t="shared" si="0"/>
        <v>33817</v>
      </c>
      <c r="C51" s="12">
        <f>'01'!G51</f>
        <v>1770600.7</v>
      </c>
      <c r="D51" s="33">
        <f>'[1]Plan5'!D265</f>
        <v>0.000447</v>
      </c>
      <c r="E51" s="12">
        <f t="shared" si="4"/>
        <v>791.46</v>
      </c>
      <c r="F51" s="31">
        <f t="shared" si="2"/>
        <v>51</v>
      </c>
      <c r="G51" s="11">
        <f t="shared" si="3"/>
        <v>403.64</v>
      </c>
      <c r="H51" s="32">
        <f>E51+G51</f>
        <v>1195.1</v>
      </c>
    </row>
    <row r="52" spans="1:8" ht="12.75">
      <c r="A52" s="30">
        <v>33817</v>
      </c>
      <c r="B52" s="61">
        <f t="shared" si="0"/>
        <v>33848</v>
      </c>
      <c r="C52" s="12">
        <f>'01'!G52</f>
        <v>1677411.18</v>
      </c>
      <c r="D52" s="33">
        <f>'[1]Plan5'!D266</f>
        <v>0.000363</v>
      </c>
      <c r="E52" s="12">
        <f t="shared" si="4"/>
        <v>608.9</v>
      </c>
      <c r="F52" s="31">
        <f t="shared" si="2"/>
        <v>51</v>
      </c>
      <c r="G52" s="11">
        <f t="shared" si="3"/>
        <v>310.54</v>
      </c>
      <c r="H52" s="32">
        <f>E52+G52</f>
        <v>919.44</v>
      </c>
    </row>
    <row r="53" spans="1:8" ht="12.75">
      <c r="A53" s="30">
        <v>33848</v>
      </c>
      <c r="B53" s="61">
        <f t="shared" si="0"/>
        <v>33878</v>
      </c>
      <c r="C53" s="12">
        <f>'01'!G53</f>
        <v>2180634.54</v>
      </c>
      <c r="D53" s="33">
        <f>'[1]Plan5'!D267</f>
        <v>0.00029</v>
      </c>
      <c r="E53" s="12">
        <f t="shared" si="4"/>
        <v>632.38</v>
      </c>
      <c r="F53" s="31">
        <f t="shared" si="2"/>
        <v>51</v>
      </c>
      <c r="G53" s="11">
        <f t="shared" si="3"/>
        <v>322.51</v>
      </c>
      <c r="H53" s="32">
        <f>E53+G53</f>
        <v>954.89</v>
      </c>
    </row>
    <row r="54" spans="1:8" ht="12.75">
      <c r="A54" s="30">
        <v>33878</v>
      </c>
      <c r="B54" s="61">
        <f t="shared" si="0"/>
        <v>33909</v>
      </c>
      <c r="C54" s="12">
        <f>'01'!G54</f>
        <v>2834824.91</v>
      </c>
      <c r="D54" s="33">
        <f>'[1]Plan5'!D268</f>
        <v>0.000232</v>
      </c>
      <c r="E54" s="12">
        <f aca="true" t="shared" si="5" ref="E54:E68">C54*D54</f>
        <v>657.68</v>
      </c>
      <c r="F54" s="31">
        <f t="shared" si="2"/>
        <v>51</v>
      </c>
      <c r="G54" s="11">
        <f t="shared" si="3"/>
        <v>335.42</v>
      </c>
      <c r="H54" s="32">
        <f>E54+G54</f>
        <v>993.1</v>
      </c>
    </row>
    <row r="55" spans="1:8" ht="12.75">
      <c r="A55" s="30">
        <v>33909</v>
      </c>
      <c r="B55" s="61">
        <f t="shared" si="0"/>
        <v>33939</v>
      </c>
      <c r="C55" s="12">
        <f>'01'!G55</f>
        <v>3260048.65</v>
      </c>
      <c r="D55" s="33">
        <f>'[1]Plan5'!D269</f>
        <v>0.000188</v>
      </c>
      <c r="E55" s="12">
        <f t="shared" si="5"/>
        <v>612.89</v>
      </c>
      <c r="F55" s="31">
        <f t="shared" si="2"/>
        <v>51</v>
      </c>
      <c r="G55" s="11">
        <f t="shared" si="3"/>
        <v>312.57</v>
      </c>
      <c r="H55" s="32">
        <f>E55+G55</f>
        <v>925.46</v>
      </c>
    </row>
    <row r="56" spans="1:8" ht="12.75">
      <c r="A56" s="30">
        <v>33939</v>
      </c>
      <c r="B56" s="61">
        <f t="shared" si="0"/>
        <v>33970</v>
      </c>
      <c r="C56" s="12">
        <f>'01'!G56</f>
        <v>9030208.21</v>
      </c>
      <c r="D56" s="33">
        <f>'[1]Plan5'!D270</f>
        <v>0.000152</v>
      </c>
      <c r="E56" s="12">
        <f t="shared" si="5"/>
        <v>1372.59</v>
      </c>
      <c r="F56" s="31">
        <f t="shared" si="2"/>
        <v>51</v>
      </c>
      <c r="G56" s="11">
        <f t="shared" si="3"/>
        <v>700.02</v>
      </c>
      <c r="H56" s="32">
        <f>E56+G56</f>
        <v>2072.61</v>
      </c>
    </row>
    <row r="57" spans="1:8" ht="12.75">
      <c r="A57" s="30">
        <v>33970</v>
      </c>
      <c r="B57" s="61">
        <f t="shared" si="0"/>
        <v>34001</v>
      </c>
      <c r="C57" s="12">
        <f>'01'!G57</f>
        <v>5581452.82</v>
      </c>
      <c r="D57" s="33">
        <f>'[1]Plan5'!D271</f>
        <v>0.00012</v>
      </c>
      <c r="E57" s="12">
        <f t="shared" si="5"/>
        <v>669.77</v>
      </c>
      <c r="F57" s="31">
        <f t="shared" si="2"/>
        <v>51</v>
      </c>
      <c r="G57" s="11">
        <f t="shared" si="3"/>
        <v>341.58</v>
      </c>
      <c r="H57" s="32">
        <f>E57+G57</f>
        <v>1011.35</v>
      </c>
    </row>
    <row r="58" spans="1:8" ht="12.75">
      <c r="A58" s="30">
        <v>34001</v>
      </c>
      <c r="B58" s="61">
        <f t="shared" si="0"/>
        <v>34029</v>
      </c>
      <c r="C58" s="12">
        <f>'01'!G58</f>
        <v>7725288.85</v>
      </c>
      <c r="D58" s="33">
        <f>'[1]Plan5'!D272</f>
        <v>9.5E-05</v>
      </c>
      <c r="E58" s="12">
        <f t="shared" si="5"/>
        <v>733.9</v>
      </c>
      <c r="F58" s="31">
        <f t="shared" si="2"/>
        <v>51</v>
      </c>
      <c r="G58" s="11">
        <f t="shared" si="3"/>
        <v>374.29</v>
      </c>
      <c r="H58" s="32">
        <f>E58+G58</f>
        <v>1108.19</v>
      </c>
    </row>
    <row r="59" spans="1:8" ht="12.75">
      <c r="A59" s="30">
        <v>34029</v>
      </c>
      <c r="B59" s="61">
        <f t="shared" si="0"/>
        <v>34060</v>
      </c>
      <c r="C59" s="12">
        <f>'01'!G59</f>
        <v>10098253.85</v>
      </c>
      <c r="D59" s="33">
        <f>'[1]Plan5'!D273</f>
        <v>7.5E-05</v>
      </c>
      <c r="E59" s="12">
        <f t="shared" si="5"/>
        <v>757.37</v>
      </c>
      <c r="F59" s="31">
        <f t="shared" si="2"/>
        <v>51</v>
      </c>
      <c r="G59" s="11">
        <f t="shared" si="3"/>
        <v>386.26</v>
      </c>
      <c r="H59" s="32">
        <f>E59+G59</f>
        <v>1143.63</v>
      </c>
    </row>
    <row r="60" spans="1:8" ht="12.75">
      <c r="A60" s="30">
        <v>34060</v>
      </c>
      <c r="B60" s="61">
        <f t="shared" si="0"/>
        <v>34090</v>
      </c>
      <c r="C60" s="12">
        <f>'01'!G60</f>
        <v>13926057.87</v>
      </c>
      <c r="D60" s="33">
        <f>'[1]Plan5'!D274</f>
        <v>5.9E-05</v>
      </c>
      <c r="E60" s="12">
        <f t="shared" si="5"/>
        <v>821.64</v>
      </c>
      <c r="F60" s="31">
        <f t="shared" si="2"/>
        <v>51</v>
      </c>
      <c r="G60" s="11">
        <f t="shared" si="3"/>
        <v>419.04</v>
      </c>
      <c r="H60" s="32">
        <f>E60+G60</f>
        <v>1240.68</v>
      </c>
    </row>
    <row r="61" spans="1:8" ht="12.75">
      <c r="A61" s="30">
        <v>34090</v>
      </c>
      <c r="B61" s="61">
        <f t="shared" si="0"/>
        <v>34121</v>
      </c>
      <c r="C61" s="12">
        <f>'01'!G61</f>
        <v>18187970.96</v>
      </c>
      <c r="D61" s="33">
        <f>'[1]Plan5'!D275</f>
        <v>4.6E-05</v>
      </c>
      <c r="E61" s="12">
        <f t="shared" si="5"/>
        <v>836.65</v>
      </c>
      <c r="F61" s="31">
        <f t="shared" si="2"/>
        <v>51</v>
      </c>
      <c r="G61" s="11">
        <f t="shared" si="3"/>
        <v>426.69</v>
      </c>
      <c r="H61" s="32">
        <f>E61+G61</f>
        <v>1263.34</v>
      </c>
    </row>
    <row r="62" spans="1:8" ht="12.75">
      <c r="A62" s="30">
        <v>34121</v>
      </c>
      <c r="B62" s="61">
        <f t="shared" si="0"/>
        <v>34151</v>
      </c>
      <c r="C62" s="12">
        <f>'01'!G62</f>
        <v>21810260.01</v>
      </c>
      <c r="D62" s="33">
        <f>'[1]Plan5'!D276</f>
        <v>3.5E-05</v>
      </c>
      <c r="E62" s="12">
        <f t="shared" si="5"/>
        <v>763.36</v>
      </c>
      <c r="F62" s="31">
        <f t="shared" si="2"/>
        <v>51</v>
      </c>
      <c r="G62" s="11">
        <f t="shared" si="3"/>
        <v>389.31</v>
      </c>
      <c r="H62" s="32">
        <f>E62+G62</f>
        <v>1152.67</v>
      </c>
    </row>
    <row r="63" spans="1:8" ht="12.75">
      <c r="A63" s="30">
        <v>34151</v>
      </c>
      <c r="B63" s="61">
        <f t="shared" si="0"/>
        <v>34182</v>
      </c>
      <c r="C63" s="12">
        <f>'01'!G63</f>
        <v>27115443.01</v>
      </c>
      <c r="D63" s="33">
        <f>'[1]Plan5'!D277</f>
        <v>2.7E-05</v>
      </c>
      <c r="E63" s="12">
        <f t="shared" si="5"/>
        <v>732.12</v>
      </c>
      <c r="F63" s="31">
        <f t="shared" si="2"/>
        <v>51</v>
      </c>
      <c r="G63" s="11">
        <f t="shared" si="3"/>
        <v>373.38</v>
      </c>
      <c r="H63" s="32">
        <f>E63+G63</f>
        <v>1105.5</v>
      </c>
    </row>
    <row r="64" spans="1:8" ht="12.75">
      <c r="A64" s="30">
        <v>34182</v>
      </c>
      <c r="B64" s="61">
        <f t="shared" si="0"/>
        <v>34213</v>
      </c>
      <c r="C64" s="12">
        <f>'01'!G64</f>
        <v>32538.55</v>
      </c>
      <c r="D64" s="33">
        <f>'[1]Plan5'!D278</f>
        <v>0.020145</v>
      </c>
      <c r="E64" s="12">
        <f t="shared" si="5"/>
        <v>655.49</v>
      </c>
      <c r="F64" s="31">
        <f t="shared" si="2"/>
        <v>51</v>
      </c>
      <c r="G64" s="11">
        <f t="shared" si="3"/>
        <v>334.3</v>
      </c>
      <c r="H64" s="32">
        <f>E64+G64</f>
        <v>989.79</v>
      </c>
    </row>
    <row r="65" spans="1:8" ht="12.75">
      <c r="A65" s="30">
        <v>34213</v>
      </c>
      <c r="B65" s="61">
        <f t="shared" si="0"/>
        <v>34243</v>
      </c>
      <c r="C65" s="12">
        <f>'01'!G65</f>
        <v>42300.12</v>
      </c>
      <c r="D65" s="33">
        <f>'[1]Plan5'!D279</f>
        <v>0.014964</v>
      </c>
      <c r="E65" s="12">
        <f t="shared" si="5"/>
        <v>632.98</v>
      </c>
      <c r="F65" s="31">
        <f t="shared" si="2"/>
        <v>51</v>
      </c>
      <c r="G65" s="11">
        <f t="shared" si="3"/>
        <v>322.82</v>
      </c>
      <c r="H65" s="32">
        <f>E65+G65</f>
        <v>955.8</v>
      </c>
    </row>
    <row r="66" spans="1:8" ht="12.75">
      <c r="A66" s="30">
        <v>34243</v>
      </c>
      <c r="B66" s="61">
        <f t="shared" si="0"/>
        <v>34274</v>
      </c>
      <c r="C66" s="12">
        <f>'01'!G66</f>
        <v>70852.15</v>
      </c>
      <c r="D66" s="33">
        <f>'[1]Plan5'!D280</f>
        <v>0.01096</v>
      </c>
      <c r="E66" s="12">
        <f t="shared" si="5"/>
        <v>776.54</v>
      </c>
      <c r="F66" s="31">
        <f t="shared" si="2"/>
        <v>51</v>
      </c>
      <c r="G66" s="11">
        <f t="shared" si="3"/>
        <v>396.04</v>
      </c>
      <c r="H66" s="32">
        <f>E66+G66</f>
        <v>1172.58</v>
      </c>
    </row>
    <row r="67" spans="1:8" ht="12.75">
      <c r="A67" s="30">
        <v>34274</v>
      </c>
      <c r="B67" s="61">
        <f t="shared" si="0"/>
        <v>34304</v>
      </c>
      <c r="C67" s="12">
        <f>'01'!G67</f>
        <v>95856.22</v>
      </c>
      <c r="D67" s="33">
        <f>'[1]Plan5'!D281</f>
        <v>0.00805</v>
      </c>
      <c r="E67" s="12">
        <f t="shared" si="5"/>
        <v>771.64</v>
      </c>
      <c r="F67" s="31">
        <f t="shared" si="2"/>
        <v>51</v>
      </c>
      <c r="G67" s="11">
        <f t="shared" si="3"/>
        <v>393.54</v>
      </c>
      <c r="H67" s="32">
        <f>E67+G67</f>
        <v>1165.18</v>
      </c>
    </row>
    <row r="68" spans="1:8" ht="12.75">
      <c r="A68" s="53">
        <v>34304</v>
      </c>
      <c r="B68" s="62">
        <v>34335</v>
      </c>
      <c r="C68" s="13">
        <f>'01'!G68</f>
        <v>46765.41</v>
      </c>
      <c r="D68" s="54">
        <f>'[1]Plan5'!D282</f>
        <v>0.005884</v>
      </c>
      <c r="E68" s="13">
        <f t="shared" si="5"/>
        <v>275.17</v>
      </c>
      <c r="F68" s="55">
        <f t="shared" si="2"/>
        <v>51</v>
      </c>
      <c r="G68" s="11">
        <f t="shared" si="3"/>
        <v>140.34</v>
      </c>
      <c r="H68" s="56">
        <f>E68+G68</f>
        <v>415.51</v>
      </c>
    </row>
    <row r="69" ht="12.75">
      <c r="C69" s="24"/>
    </row>
    <row r="70" spans="1:8" ht="12.75">
      <c r="A70" s="34"/>
      <c r="B70" s="34"/>
      <c r="C70" s="35">
        <f>SUM(C23:C69)</f>
        <v>135465950.58</v>
      </c>
      <c r="D70" s="34"/>
      <c r="E70" s="36">
        <f>SUM(E23:E69)</f>
        <v>42412.07</v>
      </c>
      <c r="F70" s="34"/>
      <c r="G70" s="36">
        <f>SUM(G23:G69)</f>
        <v>21630.16</v>
      </c>
      <c r="H70" s="36">
        <f>SUM(H23:H69)</f>
        <v>64042.23</v>
      </c>
    </row>
    <row r="71" ht="12.75">
      <c r="C71" s="24"/>
    </row>
    <row r="72" ht="12.75">
      <c r="C72" s="24"/>
    </row>
    <row r="73" ht="12.75">
      <c r="C73" s="24"/>
    </row>
    <row r="74" ht="12.75">
      <c r="C74" s="24"/>
    </row>
    <row r="75" ht="12.75">
      <c r="C75" s="24"/>
    </row>
    <row r="76" ht="12.75">
      <c r="C76" s="24"/>
    </row>
    <row r="77" ht="12.75">
      <c r="C77" s="24"/>
    </row>
    <row r="78" ht="12.75">
      <c r="C78" s="24"/>
    </row>
    <row r="79" ht="12.75">
      <c r="C79" s="24"/>
    </row>
    <row r="80" ht="12.75">
      <c r="C80" s="24"/>
    </row>
    <row r="81" ht="12.75">
      <c r="C81" s="24"/>
    </row>
    <row r="82" ht="12.75">
      <c r="C82" s="24"/>
    </row>
    <row r="83" ht="12.75">
      <c r="C83" s="24"/>
    </row>
    <row r="84" ht="12.75">
      <c r="C84" s="24"/>
    </row>
    <row r="85" ht="12.75">
      <c r="C85" s="24"/>
    </row>
    <row r="86" ht="12.75">
      <c r="C86" s="24"/>
    </row>
    <row r="87" ht="12.75">
      <c r="C87" s="24"/>
    </row>
    <row r="88" ht="12.75">
      <c r="C88" s="24"/>
    </row>
    <row r="89" ht="12.75">
      <c r="C89" s="24"/>
    </row>
    <row r="90" ht="12.75">
      <c r="C90" s="24"/>
    </row>
    <row r="91" ht="12.75">
      <c r="C91" s="24"/>
    </row>
    <row r="92" ht="12.75">
      <c r="C92" s="24"/>
    </row>
    <row r="93" ht="12.75">
      <c r="C93" s="24"/>
    </row>
    <row r="94" ht="12.75">
      <c r="C94" s="24"/>
    </row>
    <row r="95" ht="12.75">
      <c r="C95" s="24"/>
    </row>
    <row r="96" ht="12.75">
      <c r="C96" s="24"/>
    </row>
    <row r="97" ht="12.75">
      <c r="C97" s="24"/>
    </row>
    <row r="98" ht="12.75">
      <c r="C98" s="24"/>
    </row>
    <row r="99" spans="1:8" s="29" customFormat="1" ht="12.75">
      <c r="A99"/>
      <c r="B99"/>
      <c r="C99" s="24"/>
      <c r="D99"/>
      <c r="E99"/>
      <c r="F99"/>
      <c r="G99"/>
      <c r="H99"/>
    </row>
    <row r="100" spans="1:8" s="29" customFormat="1" ht="12.75">
      <c r="A100"/>
      <c r="B100"/>
      <c r="C100" s="24"/>
      <c r="D100"/>
      <c r="E100"/>
      <c r="F100"/>
      <c r="G100"/>
      <c r="H100"/>
    </row>
    <row r="101" spans="1:8" s="29" customFormat="1" ht="12.75">
      <c r="A101"/>
      <c r="B101"/>
      <c r="C101" s="24"/>
      <c r="D101"/>
      <c r="E101"/>
      <c r="F101"/>
      <c r="G101"/>
      <c r="H101"/>
    </row>
    <row r="102" spans="1:8" s="29" customFormat="1" ht="12.75">
      <c r="A102"/>
      <c r="B102"/>
      <c r="C102" s="24"/>
      <c r="D102"/>
      <c r="E102"/>
      <c r="F102"/>
      <c r="G102"/>
      <c r="H102"/>
    </row>
    <row r="103" spans="1:8" s="29" customFormat="1" ht="12.75">
      <c r="A103"/>
      <c r="B103"/>
      <c r="C103" s="24"/>
      <c r="D103"/>
      <c r="E103"/>
      <c r="F103"/>
      <c r="G103"/>
      <c r="H103"/>
    </row>
    <row r="104" spans="1:8" s="29" customFormat="1" ht="12.75">
      <c r="A104"/>
      <c r="B104"/>
      <c r="C104" s="24"/>
      <c r="D104"/>
      <c r="E104"/>
      <c r="F104"/>
      <c r="G104"/>
      <c r="H104"/>
    </row>
    <row r="105" spans="1:8" s="29" customFormat="1" ht="12.75">
      <c r="A105"/>
      <c r="B105"/>
      <c r="C105" s="24"/>
      <c r="D105"/>
      <c r="E105"/>
      <c r="F105"/>
      <c r="G105"/>
      <c r="H105"/>
    </row>
    <row r="106" ht="12.75">
      <c r="C106" s="24"/>
    </row>
    <row r="107" ht="12.75">
      <c r="C107" s="24"/>
    </row>
    <row r="108" ht="12.75">
      <c r="C108" s="24"/>
    </row>
    <row r="109" ht="12.75">
      <c r="C109" s="24"/>
    </row>
    <row r="110" ht="12.75">
      <c r="C110" s="24"/>
    </row>
    <row r="111" ht="12.75">
      <c r="C111" s="24"/>
    </row>
    <row r="112" ht="12.75">
      <c r="C112" s="24"/>
    </row>
    <row r="113" ht="12.75">
      <c r="C113" s="24"/>
    </row>
    <row r="114" ht="12.75">
      <c r="C114" s="24"/>
    </row>
    <row r="115" ht="12.75">
      <c r="C115" s="24"/>
    </row>
    <row r="116" ht="12.75">
      <c r="C116" s="24"/>
    </row>
    <row r="117" ht="12.75">
      <c r="C117" s="24"/>
    </row>
    <row r="118" ht="12.75">
      <c r="C118" s="24"/>
    </row>
    <row r="119" ht="12.75">
      <c r="C119" s="24"/>
    </row>
    <row r="120" ht="12.75">
      <c r="C120" s="24"/>
    </row>
    <row r="121" ht="12.75">
      <c r="C121" s="24"/>
    </row>
    <row r="122" ht="12.75">
      <c r="C122" s="24"/>
    </row>
    <row r="123" ht="12.75">
      <c r="C123" s="24"/>
    </row>
    <row r="124" ht="12.75">
      <c r="C124" s="24"/>
    </row>
    <row r="125" ht="12.75">
      <c r="C125" s="24"/>
    </row>
    <row r="126" ht="12.75">
      <c r="C126" s="24"/>
    </row>
    <row r="127" ht="12.75">
      <c r="C127" s="24"/>
    </row>
    <row r="128" ht="12.75">
      <c r="C128" s="24"/>
    </row>
    <row r="129" ht="12.75">
      <c r="C129" s="24"/>
    </row>
    <row r="130" ht="12.75">
      <c r="C130" s="24"/>
    </row>
    <row r="131" ht="12.75">
      <c r="C131" s="24"/>
    </row>
    <row r="132" ht="12.75">
      <c r="C132" s="24"/>
    </row>
    <row r="133" ht="12.75">
      <c r="C133" s="24"/>
    </row>
    <row r="134" ht="12.75">
      <c r="C134" s="24"/>
    </row>
    <row r="135" ht="12.75">
      <c r="C135" s="24"/>
    </row>
    <row r="136" ht="12.75">
      <c r="C136" s="24"/>
    </row>
    <row r="137" ht="12.75">
      <c r="C137" s="24"/>
    </row>
    <row r="138" ht="12.75">
      <c r="C138" s="24"/>
    </row>
    <row r="139" ht="12.75">
      <c r="C139" s="24"/>
    </row>
    <row r="140" ht="12.75">
      <c r="C140" s="24"/>
    </row>
    <row r="141" ht="12.75">
      <c r="C141" s="24"/>
    </row>
    <row r="142" ht="12.75">
      <c r="C142" s="24"/>
    </row>
    <row r="143" ht="12.75">
      <c r="C143" s="24"/>
    </row>
    <row r="144" ht="12.75">
      <c r="C144" s="24"/>
    </row>
    <row r="145" ht="12.75">
      <c r="C145" s="24"/>
    </row>
    <row r="146" ht="12.75">
      <c r="C146" s="24"/>
    </row>
    <row r="147" ht="12.75">
      <c r="C147" s="24"/>
    </row>
    <row r="148" ht="12.75">
      <c r="C148" s="24"/>
    </row>
    <row r="149" ht="12.75">
      <c r="C149" s="24"/>
    </row>
    <row r="150" ht="12.75">
      <c r="C150" s="24"/>
    </row>
    <row r="151" ht="12.75">
      <c r="C151" s="24"/>
    </row>
    <row r="152" ht="12.75">
      <c r="C152" s="24"/>
    </row>
    <row r="153" ht="12.75">
      <c r="C153" s="24"/>
    </row>
    <row r="154" ht="12.75">
      <c r="C154" s="24"/>
    </row>
    <row r="155" ht="12.75">
      <c r="C155" s="24"/>
    </row>
    <row r="156" ht="12.75">
      <c r="C156" s="24"/>
    </row>
    <row r="157" ht="12.75">
      <c r="C157" s="24"/>
    </row>
    <row r="158" ht="12.75">
      <c r="C158" s="24"/>
    </row>
    <row r="159" ht="12.75">
      <c r="C159" s="24"/>
    </row>
    <row r="160" ht="12.75">
      <c r="C160" s="24"/>
    </row>
    <row r="161" ht="12.75">
      <c r="C161" s="24"/>
    </row>
    <row r="162" ht="12.75">
      <c r="C162" s="24"/>
    </row>
    <row r="163" ht="12.75">
      <c r="C163" s="24"/>
    </row>
    <row r="164" ht="12.75">
      <c r="C164" s="24"/>
    </row>
    <row r="165" ht="12.75">
      <c r="C165" s="24"/>
    </row>
    <row r="166" ht="12.75">
      <c r="C166" s="24"/>
    </row>
    <row r="167" ht="12.75">
      <c r="C167" s="24"/>
    </row>
    <row r="168" ht="12.75">
      <c r="C168" s="24"/>
    </row>
    <row r="169" ht="12.75">
      <c r="C169" s="24"/>
    </row>
    <row r="170" ht="12.75">
      <c r="C170" s="24"/>
    </row>
    <row r="171" ht="12.75">
      <c r="C171" s="24"/>
    </row>
    <row r="172" ht="12.75">
      <c r="C172" s="24"/>
    </row>
    <row r="173" ht="12.75">
      <c r="C173" s="24"/>
    </row>
    <row r="174" ht="12.75">
      <c r="C174" s="24"/>
    </row>
    <row r="175" ht="12.75">
      <c r="C175" s="24"/>
    </row>
    <row r="176" ht="12.75">
      <c r="C176" s="24"/>
    </row>
    <row r="177" ht="12.75">
      <c r="C177" s="24"/>
    </row>
    <row r="178" ht="12.75">
      <c r="C178" s="24"/>
    </row>
    <row r="179" ht="12.75">
      <c r="C179" s="24"/>
    </row>
    <row r="180" ht="12.75">
      <c r="C180" s="24"/>
    </row>
    <row r="181" ht="12.75">
      <c r="C181" s="24"/>
    </row>
    <row r="182" ht="12.75">
      <c r="C182" s="24"/>
    </row>
  </sheetData>
  <printOptions/>
  <pageMargins left="0.75" right="0.75" top="1" bottom="1" header="0.98" footer="0.492125985"/>
  <pageSetup horizontalDpi="120" verticalDpi="120" orientation="landscape" r:id="rId1"/>
  <headerFooter alignWithMargins="0">
    <oddHeader>&amp;C &amp;RAnexo: 04
Folha : 0&amp;P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8.57421875" style="0" customWidth="1"/>
    <col min="3" max="3" width="13.140625" style="0" customWidth="1"/>
    <col min="4" max="4" width="17.7109375" style="0" customWidth="1"/>
    <col min="5" max="5" width="15.00390625" style="0" customWidth="1"/>
    <col min="6" max="6" width="13.140625" style="0" customWidth="1"/>
    <col min="7" max="7" width="14.8515625" style="0" customWidth="1"/>
    <col min="8" max="16384" width="11.421875" style="0" customWidth="1"/>
  </cols>
  <sheetData>
    <row r="1" ht="12.75">
      <c r="A1" s="5"/>
    </row>
    <row r="5" ht="12.75">
      <c r="A5" t="s">
        <v>74</v>
      </c>
    </row>
    <row r="6" ht="12.75">
      <c r="A6" s="1" t="s">
        <v>75</v>
      </c>
    </row>
    <row r="7" ht="12.75">
      <c r="A7" t="s">
        <v>76</v>
      </c>
    </row>
    <row r="10" ht="12.75">
      <c r="A10" t="s">
        <v>102</v>
      </c>
    </row>
    <row r="11" ht="12.75">
      <c r="A11" s="1" t="s">
        <v>103</v>
      </c>
    </row>
    <row r="12" ht="13.5" thickBot="1"/>
    <row r="13" spans="1:4" ht="14.25" thickBot="1" thickTop="1">
      <c r="A13" s="7" t="s">
        <v>2</v>
      </c>
      <c r="B13" s="7" t="s">
        <v>3</v>
      </c>
      <c r="C13" s="7" t="s">
        <v>4</v>
      </c>
      <c r="D13" s="7" t="s">
        <v>5</v>
      </c>
    </row>
    <row r="14" ht="14.25" thickBot="1" thickTop="1"/>
    <row r="15" spans="1:4" s="29" customFormat="1" ht="13.5" thickTop="1">
      <c r="A15" s="63" t="s">
        <v>9</v>
      </c>
      <c r="B15" s="64" t="s">
        <v>77</v>
      </c>
      <c r="C15" s="64" t="s">
        <v>78</v>
      </c>
      <c r="D15" s="66" t="s">
        <v>79</v>
      </c>
    </row>
    <row r="16" spans="1:4" s="29" customFormat="1" ht="12.75">
      <c r="A16" s="67"/>
      <c r="B16" s="68" t="s">
        <v>80</v>
      </c>
      <c r="C16" s="68" t="s">
        <v>81</v>
      </c>
      <c r="D16" s="70" t="s">
        <v>82</v>
      </c>
    </row>
    <row r="17" spans="1:4" s="29" customFormat="1" ht="12.75">
      <c r="A17" s="67"/>
      <c r="B17" s="68" t="s">
        <v>83</v>
      </c>
      <c r="C17" s="68" t="s">
        <v>84</v>
      </c>
      <c r="D17" s="70"/>
    </row>
    <row r="18" spans="1:4" s="29" customFormat="1" ht="12.75">
      <c r="A18" s="67"/>
      <c r="B18" s="68"/>
      <c r="C18" s="68"/>
      <c r="D18" s="70"/>
    </row>
    <row r="19" spans="1:4" s="29" customFormat="1" ht="12.75">
      <c r="A19" s="67"/>
      <c r="B19" s="68"/>
      <c r="C19" s="68"/>
      <c r="D19" s="70"/>
    </row>
    <row r="20" spans="1:9" s="29" customFormat="1" ht="13.5" thickBot="1">
      <c r="A20" s="71"/>
      <c r="B20" s="72"/>
      <c r="C20" s="72"/>
      <c r="D20" s="74" t="s">
        <v>85</v>
      </c>
      <c r="I20" s="87"/>
    </row>
    <row r="21" ht="13.5" thickTop="1"/>
    <row r="22" spans="1:4" ht="12.75">
      <c r="A22" s="8">
        <v>32933</v>
      </c>
      <c r="B22" s="11">
        <f>'01'!G23</f>
        <v>77988.53</v>
      </c>
      <c r="C22" s="38">
        <v>8</v>
      </c>
      <c r="D22" s="14">
        <f>B22*C22%</f>
        <v>6239.08</v>
      </c>
    </row>
    <row r="23" spans="1:4" ht="12.75">
      <c r="A23" s="9">
        <v>32964</v>
      </c>
      <c r="B23" s="12">
        <f>'01'!G24</f>
        <v>76921.05</v>
      </c>
      <c r="C23" s="57">
        <v>8</v>
      </c>
      <c r="D23" s="16">
        <f aca="true" t="shared" si="0" ref="D23:D38">B23*C23%</f>
        <v>6153.68</v>
      </c>
    </row>
    <row r="24" spans="1:4" ht="12.75">
      <c r="A24" s="9">
        <v>32994</v>
      </c>
      <c r="B24" s="12">
        <f>'01'!G25</f>
        <v>38105.99</v>
      </c>
      <c r="C24" s="57">
        <v>8</v>
      </c>
      <c r="D24" s="16">
        <f t="shared" si="0"/>
        <v>3048.48</v>
      </c>
    </row>
    <row r="25" spans="1:4" ht="12.75">
      <c r="A25" s="9">
        <v>33025</v>
      </c>
      <c r="B25" s="12">
        <f>'01'!G26</f>
        <v>41916.59</v>
      </c>
      <c r="C25" s="57">
        <v>8</v>
      </c>
      <c r="D25" s="16">
        <f t="shared" si="0"/>
        <v>3353.33</v>
      </c>
    </row>
    <row r="26" spans="1:4" ht="12.75">
      <c r="A26" s="9">
        <v>33055</v>
      </c>
      <c r="B26" s="12">
        <f>'01'!G27</f>
        <v>54423.35</v>
      </c>
      <c r="C26" s="57">
        <v>8</v>
      </c>
      <c r="D26" s="16">
        <f t="shared" si="0"/>
        <v>4353.87</v>
      </c>
    </row>
    <row r="27" spans="1:4" ht="12.75">
      <c r="A27" s="9">
        <v>33086</v>
      </c>
      <c r="B27" s="12">
        <f>'01'!G28</f>
        <v>54423.35</v>
      </c>
      <c r="C27" s="57">
        <v>8</v>
      </c>
      <c r="D27" s="16">
        <f t="shared" si="0"/>
        <v>4353.87</v>
      </c>
    </row>
    <row r="28" spans="1:4" ht="12.75">
      <c r="A28" s="9">
        <v>33117</v>
      </c>
      <c r="B28" s="12">
        <f>'01'!G29</f>
        <v>54423.35</v>
      </c>
      <c r="C28" s="57">
        <v>8</v>
      </c>
      <c r="D28" s="16">
        <f t="shared" si="0"/>
        <v>4353.87</v>
      </c>
    </row>
    <row r="29" spans="1:4" ht="12.75">
      <c r="A29" s="9">
        <v>33147</v>
      </c>
      <c r="B29" s="12">
        <f>'01'!G30</f>
        <v>74472.85</v>
      </c>
      <c r="C29" s="57">
        <v>8</v>
      </c>
      <c r="D29" s="16">
        <f t="shared" si="0"/>
        <v>5957.83</v>
      </c>
    </row>
    <row r="30" spans="1:4" ht="12.75">
      <c r="A30" s="9">
        <v>33178</v>
      </c>
      <c r="B30" s="12">
        <f>'01'!G31</f>
        <v>77331.89</v>
      </c>
      <c r="C30" s="57">
        <v>8</v>
      </c>
      <c r="D30" s="16">
        <f t="shared" si="0"/>
        <v>6186.55</v>
      </c>
    </row>
    <row r="31" spans="1:4" ht="12.75">
      <c r="A31" s="9">
        <v>33208</v>
      </c>
      <c r="B31" s="12">
        <f>'01'!G32</f>
        <v>137172.02</v>
      </c>
      <c r="C31" s="57">
        <v>8</v>
      </c>
      <c r="D31" s="16">
        <f t="shared" si="0"/>
        <v>10973.76</v>
      </c>
    </row>
    <row r="32" spans="1:4" ht="12.75">
      <c r="A32" s="9">
        <v>33239</v>
      </c>
      <c r="B32" s="12">
        <f>'01'!G33</f>
        <v>85696.35</v>
      </c>
      <c r="C32" s="57">
        <v>8</v>
      </c>
      <c r="D32" s="16">
        <f t="shared" si="0"/>
        <v>6855.71</v>
      </c>
    </row>
    <row r="33" spans="1:4" ht="12.75">
      <c r="A33" s="9">
        <v>33270</v>
      </c>
      <c r="B33" s="12">
        <f>'01'!G34</f>
        <v>110789.76</v>
      </c>
      <c r="C33" s="57">
        <v>8</v>
      </c>
      <c r="D33" s="16">
        <f t="shared" si="0"/>
        <v>8863.18</v>
      </c>
    </row>
    <row r="34" spans="1:4" ht="12.75">
      <c r="A34" s="9">
        <v>33298</v>
      </c>
      <c r="B34" s="12">
        <f>'01'!G35</f>
        <v>123099.73</v>
      </c>
      <c r="C34" s="57">
        <v>8</v>
      </c>
      <c r="D34" s="16">
        <f t="shared" si="0"/>
        <v>9847.98</v>
      </c>
    </row>
    <row r="35" spans="1:4" ht="12.75">
      <c r="A35" s="9">
        <v>33329</v>
      </c>
      <c r="B35" s="12">
        <f>'01'!G36</f>
        <v>147719.67</v>
      </c>
      <c r="C35" s="57">
        <v>8</v>
      </c>
      <c r="D35" s="16">
        <f t="shared" si="0"/>
        <v>11817.57</v>
      </c>
    </row>
    <row r="36" spans="1:4" ht="12.75">
      <c r="A36" s="9">
        <v>33359</v>
      </c>
      <c r="B36" s="12">
        <f>'01'!G37</f>
        <v>169877.61</v>
      </c>
      <c r="C36" s="57">
        <v>8</v>
      </c>
      <c r="D36" s="16">
        <f t="shared" si="0"/>
        <v>13590.21</v>
      </c>
    </row>
    <row r="37" spans="1:4" ht="12.75">
      <c r="A37" s="9">
        <v>33390</v>
      </c>
      <c r="B37" s="12">
        <f>'01'!G38</f>
        <v>186865.37</v>
      </c>
      <c r="C37" s="57">
        <v>8</v>
      </c>
      <c r="D37" s="16">
        <f t="shared" si="0"/>
        <v>14949.23</v>
      </c>
    </row>
    <row r="38" spans="1:4" ht="12.75">
      <c r="A38" s="9">
        <v>33420</v>
      </c>
      <c r="B38" s="12">
        <f>'01'!G39</f>
        <v>186865.37</v>
      </c>
      <c r="C38" s="57">
        <v>8</v>
      </c>
      <c r="D38" s="16">
        <f t="shared" si="0"/>
        <v>14949.23</v>
      </c>
    </row>
    <row r="39" spans="1:4" ht="12.75">
      <c r="A39" s="9">
        <v>33451</v>
      </c>
      <c r="B39" s="12">
        <f>'01'!G40</f>
        <v>224238.45</v>
      </c>
      <c r="C39" s="57">
        <v>8</v>
      </c>
      <c r="D39" s="16">
        <f aca="true" t="shared" si="1" ref="D39:D54">B39*C39%</f>
        <v>17939.08</v>
      </c>
    </row>
    <row r="40" spans="1:4" ht="12.75">
      <c r="A40" s="9">
        <v>33482</v>
      </c>
      <c r="B40" s="12">
        <f>'01'!G41</f>
        <v>257874.23</v>
      </c>
      <c r="C40" s="57">
        <v>8</v>
      </c>
      <c r="D40" s="16">
        <f t="shared" si="1"/>
        <v>20629.94</v>
      </c>
    </row>
    <row r="41" spans="1:4" ht="12.75">
      <c r="A41" s="9">
        <v>33512</v>
      </c>
      <c r="B41" s="12">
        <f>'01'!G42</f>
        <v>335236.49</v>
      </c>
      <c r="C41" s="57">
        <v>8</v>
      </c>
      <c r="D41" s="16">
        <f t="shared" si="1"/>
        <v>26818.92</v>
      </c>
    </row>
    <row r="42" spans="1:4" ht="12.75">
      <c r="A42" s="9">
        <v>33543</v>
      </c>
      <c r="B42" s="12">
        <f>'01'!G43</f>
        <v>412340.89</v>
      </c>
      <c r="C42" s="57">
        <v>8</v>
      </c>
      <c r="D42" s="16">
        <f t="shared" si="1"/>
        <v>32987.27</v>
      </c>
    </row>
    <row r="43" spans="1:4" ht="12.75">
      <c r="A43" s="9">
        <v>33573</v>
      </c>
      <c r="B43" s="12">
        <f>'01'!G44</f>
        <v>886970.22</v>
      </c>
      <c r="C43" s="57">
        <v>8</v>
      </c>
      <c r="D43" s="16">
        <f t="shared" si="1"/>
        <v>70957.62</v>
      </c>
    </row>
    <row r="44" spans="1:4" ht="12.75">
      <c r="A44" s="9">
        <v>33604</v>
      </c>
      <c r="B44" s="12">
        <f>'01'!G45</f>
        <v>536043.15</v>
      </c>
      <c r="C44" s="57">
        <v>8</v>
      </c>
      <c r="D44" s="16">
        <f t="shared" si="1"/>
        <v>42883.45</v>
      </c>
    </row>
    <row r="45" spans="1:4" ht="12.75">
      <c r="A45" s="9">
        <v>33635</v>
      </c>
      <c r="B45" s="12">
        <f>'01'!G46</f>
        <v>702216.52</v>
      </c>
      <c r="C45" s="57">
        <v>8</v>
      </c>
      <c r="D45" s="16">
        <f t="shared" si="1"/>
        <v>56177.32</v>
      </c>
    </row>
    <row r="46" spans="1:4" ht="12.75">
      <c r="A46" s="9">
        <v>33664</v>
      </c>
      <c r="B46" s="12">
        <f>'01'!G47</f>
        <v>871070.11</v>
      </c>
      <c r="C46" s="57">
        <v>8</v>
      </c>
      <c r="D46" s="16">
        <f t="shared" si="1"/>
        <v>69685.61</v>
      </c>
    </row>
    <row r="47" spans="1:4" ht="12.75">
      <c r="A47" s="9">
        <v>33695</v>
      </c>
      <c r="B47" s="12">
        <f>'01'!G48</f>
        <v>1219498.16</v>
      </c>
      <c r="C47" s="57">
        <v>8</v>
      </c>
      <c r="D47" s="16">
        <f t="shared" si="1"/>
        <v>97559.85</v>
      </c>
    </row>
    <row r="48" spans="1:4" ht="12.75">
      <c r="A48" s="9">
        <v>33725</v>
      </c>
      <c r="B48" s="12">
        <f>'01'!G49</f>
        <v>1343886.98</v>
      </c>
      <c r="C48" s="57">
        <v>8</v>
      </c>
      <c r="D48" s="16">
        <f t="shared" si="1"/>
        <v>107510.96</v>
      </c>
    </row>
    <row r="49" spans="1:4" ht="12.75">
      <c r="A49" s="9">
        <v>33756</v>
      </c>
      <c r="B49" s="12">
        <f>'01'!G50</f>
        <v>1491714.54</v>
      </c>
      <c r="C49" s="57">
        <v>8</v>
      </c>
      <c r="D49" s="16">
        <f t="shared" si="1"/>
        <v>119337.16</v>
      </c>
    </row>
    <row r="50" spans="1:4" ht="12.75">
      <c r="A50" s="10">
        <v>33786</v>
      </c>
      <c r="B50" s="13">
        <f>'01'!G51</f>
        <v>1770600.7</v>
      </c>
      <c r="C50" s="58">
        <v>8</v>
      </c>
      <c r="D50" s="17">
        <f t="shared" si="1"/>
        <v>141648.06</v>
      </c>
    </row>
    <row r="51" spans="1:4" ht="12.75">
      <c r="A51" s="8">
        <v>33817</v>
      </c>
      <c r="B51" s="11">
        <f>'01'!G52</f>
        <v>1677411.18</v>
      </c>
      <c r="C51" s="38">
        <v>8</v>
      </c>
      <c r="D51" s="14">
        <f t="shared" si="1"/>
        <v>134192.89</v>
      </c>
    </row>
    <row r="52" spans="1:4" ht="12.75">
      <c r="A52" s="9">
        <v>33848</v>
      </c>
      <c r="B52" s="12">
        <f>'01'!G53</f>
        <v>2180634.54</v>
      </c>
      <c r="C52" s="57">
        <v>8</v>
      </c>
      <c r="D52" s="16">
        <f t="shared" si="1"/>
        <v>174450.76</v>
      </c>
    </row>
    <row r="53" spans="1:4" ht="12.75">
      <c r="A53" s="9">
        <v>33878</v>
      </c>
      <c r="B53" s="12">
        <f>'01'!G54</f>
        <v>2834824.91</v>
      </c>
      <c r="C53" s="57">
        <v>8</v>
      </c>
      <c r="D53" s="16">
        <f t="shared" si="1"/>
        <v>226785.99</v>
      </c>
    </row>
    <row r="54" spans="1:4" ht="12.75">
      <c r="A54" s="9">
        <v>33909</v>
      </c>
      <c r="B54" s="12">
        <f>'01'!G55</f>
        <v>3260048.65</v>
      </c>
      <c r="C54" s="57">
        <v>8</v>
      </c>
      <c r="D54" s="16">
        <f t="shared" si="1"/>
        <v>260803.89</v>
      </c>
    </row>
    <row r="55" spans="1:4" ht="12.75">
      <c r="A55" s="9">
        <v>33939</v>
      </c>
      <c r="B55" s="12">
        <f>'01'!G56</f>
        <v>9030208.21</v>
      </c>
      <c r="C55" s="57">
        <v>8</v>
      </c>
      <c r="D55" s="16">
        <f aca="true" t="shared" si="2" ref="D55:D67">B55*C55%</f>
        <v>722416.66</v>
      </c>
    </row>
    <row r="56" spans="1:4" ht="12.75">
      <c r="A56" s="9">
        <v>33970</v>
      </c>
      <c r="B56" s="12">
        <f>'01'!G57</f>
        <v>5581452.82</v>
      </c>
      <c r="C56" s="57">
        <v>8</v>
      </c>
      <c r="D56" s="16">
        <f t="shared" si="2"/>
        <v>446516.23</v>
      </c>
    </row>
    <row r="57" spans="1:4" ht="12.75">
      <c r="A57" s="9">
        <v>34001</v>
      </c>
      <c r="B57" s="12">
        <f>'01'!G58</f>
        <v>7725288.85</v>
      </c>
      <c r="C57" s="57">
        <v>8</v>
      </c>
      <c r="D57" s="16">
        <f t="shared" si="2"/>
        <v>618023.11</v>
      </c>
    </row>
    <row r="58" spans="1:4" ht="12.75">
      <c r="A58" s="9">
        <v>34029</v>
      </c>
      <c r="B58" s="12">
        <f>'01'!G59</f>
        <v>10098253.85</v>
      </c>
      <c r="C58" s="57">
        <v>8</v>
      </c>
      <c r="D58" s="16">
        <f t="shared" si="2"/>
        <v>807860.31</v>
      </c>
    </row>
    <row r="59" spans="1:4" ht="12.75">
      <c r="A59" s="9">
        <v>34060</v>
      </c>
      <c r="B59" s="12">
        <f>'01'!G60</f>
        <v>13926057.87</v>
      </c>
      <c r="C59" s="57">
        <v>8</v>
      </c>
      <c r="D59" s="16">
        <f t="shared" si="2"/>
        <v>1114084.63</v>
      </c>
    </row>
    <row r="60" spans="1:4" ht="12.75">
      <c r="A60" s="9">
        <v>34090</v>
      </c>
      <c r="B60" s="12">
        <f>'01'!G61</f>
        <v>18187970.96</v>
      </c>
      <c r="C60" s="57">
        <v>8</v>
      </c>
      <c r="D60" s="16">
        <f t="shared" si="2"/>
        <v>1455037.68</v>
      </c>
    </row>
    <row r="61" spans="1:4" ht="12.75">
      <c r="A61" s="9">
        <v>34121</v>
      </c>
      <c r="B61" s="12">
        <f>'01'!G62</f>
        <v>21810260.01</v>
      </c>
      <c r="C61" s="57">
        <v>8</v>
      </c>
      <c r="D61" s="16">
        <f t="shared" si="2"/>
        <v>1744820.8</v>
      </c>
    </row>
    <row r="62" spans="1:4" ht="12.75">
      <c r="A62" s="9">
        <v>34151</v>
      </c>
      <c r="B62" s="12">
        <f>'01'!G63</f>
        <v>27115443.01</v>
      </c>
      <c r="C62" s="57">
        <v>8</v>
      </c>
      <c r="D62" s="16">
        <f t="shared" si="2"/>
        <v>2169235.44</v>
      </c>
    </row>
    <row r="63" spans="1:4" ht="12.75">
      <c r="A63" s="9">
        <v>34182</v>
      </c>
      <c r="B63" s="12">
        <f>'01'!G64</f>
        <v>32538.55</v>
      </c>
      <c r="C63" s="57">
        <v>8</v>
      </c>
      <c r="D63" s="16">
        <f t="shared" si="2"/>
        <v>2603.08</v>
      </c>
    </row>
    <row r="64" spans="1:4" ht="12.75">
      <c r="A64" s="9">
        <v>34213</v>
      </c>
      <c r="B64" s="12">
        <f>'01'!G65</f>
        <v>42300.12</v>
      </c>
      <c r="C64" s="57">
        <v>8</v>
      </c>
      <c r="D64" s="16">
        <f t="shared" si="2"/>
        <v>3384.01</v>
      </c>
    </row>
    <row r="65" spans="1:4" ht="12.75">
      <c r="A65" s="9">
        <v>34243</v>
      </c>
      <c r="B65" s="12">
        <f>'01'!G66</f>
        <v>70852.15</v>
      </c>
      <c r="C65" s="57">
        <v>8</v>
      </c>
      <c r="D65" s="16">
        <f t="shared" si="2"/>
        <v>5668.17</v>
      </c>
    </row>
    <row r="66" spans="1:4" ht="12.75">
      <c r="A66" s="9">
        <v>34274</v>
      </c>
      <c r="B66" s="12">
        <f>'01'!G67</f>
        <v>95856.22</v>
      </c>
      <c r="C66" s="57">
        <v>8</v>
      </c>
      <c r="D66" s="16">
        <f t="shared" si="2"/>
        <v>7668.5</v>
      </c>
    </row>
    <row r="67" spans="1:4" ht="12.75">
      <c r="A67" s="10">
        <v>34304</v>
      </c>
      <c r="B67" s="13">
        <f>'01'!G68</f>
        <v>46765.41</v>
      </c>
      <c r="C67" s="58">
        <v>8</v>
      </c>
      <c r="D67" s="17">
        <f t="shared" si="2"/>
        <v>3741.23</v>
      </c>
    </row>
    <row r="69" ht="12.75">
      <c r="D69" s="15">
        <f>SUM(D22:D68)</f>
        <v>10837276.05</v>
      </c>
    </row>
  </sheetData>
  <printOptions/>
  <pageMargins left="2.88" right="0.75" top="1" bottom="1" header="0.99" footer="0.492125985"/>
  <pageSetup horizontalDpi="120" verticalDpi="120" orientation="portrait" r:id="rId1"/>
  <headerFooter alignWithMargins="0">
    <oddHeader>&amp;RAnexo: 05
Folha : 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3.8515625" style="0" customWidth="1"/>
    <col min="4" max="4" width="13.421875" style="0" customWidth="1"/>
    <col min="5" max="5" width="12.8515625" style="0" customWidth="1"/>
    <col min="6" max="6" width="13.421875" style="0" customWidth="1"/>
    <col min="7" max="7" width="13.57421875" style="0" customWidth="1"/>
    <col min="8" max="8" width="12.8515625" style="0" customWidth="1"/>
    <col min="9" max="9" width="11.57421875" style="0" customWidth="1"/>
    <col min="10" max="10" width="13.00390625" style="0" customWidth="1"/>
    <col min="11" max="16384" width="11.421875" style="0" customWidth="1"/>
  </cols>
  <sheetData>
    <row r="1" spans="1:2" ht="12.75">
      <c r="A1" s="5"/>
      <c r="B1" s="5"/>
    </row>
    <row r="5" ht="12.75">
      <c r="A5" t="s">
        <v>74</v>
      </c>
    </row>
    <row r="6" ht="12.75">
      <c r="A6" s="1" t="s">
        <v>75</v>
      </c>
    </row>
    <row r="7" ht="12.75">
      <c r="A7" t="s">
        <v>76</v>
      </c>
    </row>
    <row r="10" ht="12.75">
      <c r="A10" t="s">
        <v>102</v>
      </c>
    </row>
    <row r="11" spans="1:2" ht="12.75">
      <c r="A11" s="1" t="s">
        <v>103</v>
      </c>
      <c r="B11" s="1"/>
    </row>
    <row r="12" ht="13.5" thickBot="1"/>
    <row r="13" spans="1:8" ht="14.25" thickBot="1" thickTop="1">
      <c r="A13" s="59" t="s">
        <v>2</v>
      </c>
      <c r="B13" s="59"/>
      <c r="C13" s="25" t="s">
        <v>3</v>
      </c>
      <c r="D13" s="25" t="s">
        <v>4</v>
      </c>
      <c r="E13" s="25" t="s">
        <v>5</v>
      </c>
      <c r="F13" s="25" t="s">
        <v>6</v>
      </c>
      <c r="G13" s="25" t="s">
        <v>7</v>
      </c>
      <c r="H13" s="25" t="s">
        <v>8</v>
      </c>
    </row>
    <row r="14" ht="13.5" thickTop="1"/>
    <row r="15" spans="1:8" s="76" customFormat="1" ht="14.25">
      <c r="A15" s="75" t="s">
        <v>9</v>
      </c>
      <c r="B15" s="75" t="s">
        <v>48</v>
      </c>
      <c r="C15" s="75" t="s">
        <v>49</v>
      </c>
      <c r="D15" s="75" t="s">
        <v>50</v>
      </c>
      <c r="E15" s="75" t="s">
        <v>51</v>
      </c>
      <c r="F15" s="75" t="s">
        <v>52</v>
      </c>
      <c r="G15" s="75" t="s">
        <v>53</v>
      </c>
      <c r="H15" s="75" t="s">
        <v>54</v>
      </c>
    </row>
    <row r="16" spans="1:8" s="76" customFormat="1" ht="14.25">
      <c r="A16" s="77"/>
      <c r="B16" s="78" t="s">
        <v>55</v>
      </c>
      <c r="C16" s="78" t="s">
        <v>56</v>
      </c>
      <c r="D16" s="78" t="s">
        <v>57</v>
      </c>
      <c r="E16" s="78" t="s">
        <v>49</v>
      </c>
      <c r="F16" s="78" t="s">
        <v>58</v>
      </c>
      <c r="G16" s="78" t="s">
        <v>59</v>
      </c>
      <c r="H16" s="79" t="s">
        <v>60</v>
      </c>
    </row>
    <row r="17" spans="1:8" s="76" customFormat="1" ht="14.25">
      <c r="A17" s="77"/>
      <c r="B17" s="78" t="s">
        <v>61</v>
      </c>
      <c r="C17" s="78" t="s">
        <v>38</v>
      </c>
      <c r="D17" s="78" t="s">
        <v>62</v>
      </c>
      <c r="E17" s="78" t="s">
        <v>63</v>
      </c>
      <c r="F17" s="78" t="s">
        <v>64</v>
      </c>
      <c r="G17" s="78" t="s">
        <v>52</v>
      </c>
      <c r="H17" s="79" t="s">
        <v>65</v>
      </c>
    </row>
    <row r="18" spans="1:8" s="76" customFormat="1" ht="14.25">
      <c r="A18" s="77"/>
      <c r="B18" s="78"/>
      <c r="C18" s="78"/>
      <c r="D18" s="78" t="s">
        <v>66</v>
      </c>
      <c r="E18" s="78"/>
      <c r="F18" s="79" t="s">
        <v>67</v>
      </c>
      <c r="G18" s="78"/>
      <c r="H18" s="79" t="s">
        <v>68</v>
      </c>
    </row>
    <row r="19" spans="1:8" s="76" customFormat="1" ht="14.25">
      <c r="A19" s="77"/>
      <c r="B19" s="78"/>
      <c r="C19" s="78"/>
      <c r="D19" s="78"/>
      <c r="E19" s="78"/>
      <c r="F19" s="80" t="s">
        <v>69</v>
      </c>
      <c r="G19" s="78"/>
      <c r="H19" s="78" t="s">
        <v>70</v>
      </c>
    </row>
    <row r="20" spans="1:8" s="76" customFormat="1" ht="14.25">
      <c r="A20" s="77"/>
      <c r="B20" s="78"/>
      <c r="C20" s="78"/>
      <c r="D20" s="81"/>
      <c r="E20" s="78"/>
      <c r="F20" s="80" t="s">
        <v>71</v>
      </c>
      <c r="G20" s="78"/>
      <c r="H20" s="78" t="s">
        <v>72</v>
      </c>
    </row>
    <row r="21" spans="1:8" s="76" customFormat="1" ht="14.25">
      <c r="A21" s="82"/>
      <c r="B21" s="83"/>
      <c r="C21" s="83"/>
      <c r="D21" s="84"/>
      <c r="E21" s="83"/>
      <c r="F21" s="85">
        <v>35735</v>
      </c>
      <c r="G21" s="86"/>
      <c r="H21" s="83" t="s">
        <v>73</v>
      </c>
    </row>
    <row r="22" spans="1:8" s="29" customFormat="1" ht="12.75">
      <c r="A22" s="26"/>
      <c r="B22" s="26"/>
      <c r="C22" s="26"/>
      <c r="D22" s="27"/>
      <c r="E22" s="26"/>
      <c r="F22" s="26"/>
      <c r="G22" s="28"/>
      <c r="H22" s="26"/>
    </row>
    <row r="23" spans="1:8" ht="12.75">
      <c r="A23" s="49">
        <v>32933</v>
      </c>
      <c r="B23" s="60">
        <f aca="true" t="shared" si="0" ref="B23:B67">A24</f>
        <v>32964</v>
      </c>
      <c r="C23" s="11">
        <f>'03'!D22</f>
        <v>6239.08</v>
      </c>
      <c r="D23" s="50">
        <f>'02'!D23</f>
        <v>0.025196</v>
      </c>
      <c r="E23" s="11">
        <f aca="true" t="shared" si="1" ref="E23:E38">C23*D23</f>
        <v>157.2</v>
      </c>
      <c r="F23" s="51">
        <f>'02'!F23</f>
        <v>51</v>
      </c>
      <c r="G23" s="11">
        <f>(E23*F23%)</f>
        <v>80.17</v>
      </c>
      <c r="H23" s="52">
        <f>E23+G23</f>
        <v>237.37</v>
      </c>
    </row>
    <row r="24" spans="1:8" ht="12.75">
      <c r="A24" s="30">
        <v>32964</v>
      </c>
      <c r="B24" s="61">
        <f t="shared" si="0"/>
        <v>32994</v>
      </c>
      <c r="C24" s="12">
        <f>'03'!D23</f>
        <v>6153.68</v>
      </c>
      <c r="D24" s="33">
        <f>'02'!D24</f>
        <v>0.025196</v>
      </c>
      <c r="E24" s="12">
        <f t="shared" si="1"/>
        <v>155.05</v>
      </c>
      <c r="F24" s="31">
        <f>'02'!F24</f>
        <v>51</v>
      </c>
      <c r="G24" s="12">
        <f>(E24*F24%)</f>
        <v>79.08</v>
      </c>
      <c r="H24" s="32">
        <f>E24+G24</f>
        <v>234.13</v>
      </c>
    </row>
    <row r="25" spans="1:8" ht="12.75">
      <c r="A25" s="30">
        <v>32994</v>
      </c>
      <c r="B25" s="61">
        <f t="shared" si="0"/>
        <v>33025</v>
      </c>
      <c r="C25" s="12">
        <f>'03'!D24</f>
        <v>3048.48</v>
      </c>
      <c r="D25" s="33">
        <f>'02'!D25</f>
        <v>0.02391</v>
      </c>
      <c r="E25" s="12">
        <f t="shared" si="1"/>
        <v>72.89</v>
      </c>
      <c r="F25" s="31">
        <f>'02'!F25</f>
        <v>51</v>
      </c>
      <c r="G25" s="12">
        <f aca="true" t="shared" si="2" ref="G25:G67">(E25*F25%)</f>
        <v>37.17</v>
      </c>
      <c r="H25" s="32">
        <f>E25+G25</f>
        <v>110.06</v>
      </c>
    </row>
    <row r="26" spans="1:8" ht="12.75">
      <c r="A26" s="30">
        <v>33025</v>
      </c>
      <c r="B26" s="61">
        <f t="shared" si="0"/>
        <v>33055</v>
      </c>
      <c r="C26" s="12">
        <f>'03'!D25</f>
        <v>3353.33</v>
      </c>
      <c r="D26" s="33">
        <f>'02'!D26</f>
        <v>0.021814</v>
      </c>
      <c r="E26" s="12">
        <f t="shared" si="1"/>
        <v>73.15</v>
      </c>
      <c r="F26" s="31">
        <f>'02'!F26</f>
        <v>51</v>
      </c>
      <c r="G26" s="12">
        <f t="shared" si="2"/>
        <v>37.31</v>
      </c>
      <c r="H26" s="32">
        <f>E26+G26</f>
        <v>110.46</v>
      </c>
    </row>
    <row r="27" spans="1:8" ht="12.75">
      <c r="A27" s="30">
        <v>33055</v>
      </c>
      <c r="B27" s="61">
        <f t="shared" si="0"/>
        <v>33086</v>
      </c>
      <c r="C27" s="12">
        <f>'03'!D26</f>
        <v>4353.87</v>
      </c>
      <c r="D27" s="33">
        <f>'02'!D27</f>
        <v>0.019689</v>
      </c>
      <c r="E27" s="12">
        <f t="shared" si="1"/>
        <v>85.72</v>
      </c>
      <c r="F27" s="31">
        <f>'02'!F27</f>
        <v>51</v>
      </c>
      <c r="G27" s="12">
        <f t="shared" si="2"/>
        <v>43.72</v>
      </c>
      <c r="H27" s="32">
        <f>E27+G27</f>
        <v>129.44</v>
      </c>
    </row>
    <row r="28" spans="1:8" ht="12.75">
      <c r="A28" s="30">
        <v>33086</v>
      </c>
      <c r="B28" s="61">
        <f t="shared" si="0"/>
        <v>33117</v>
      </c>
      <c r="C28" s="12">
        <f>'03'!D27</f>
        <v>4353.87</v>
      </c>
      <c r="D28" s="33">
        <f>'02'!D28</f>
        <v>0.017805</v>
      </c>
      <c r="E28" s="12">
        <f t="shared" si="1"/>
        <v>77.52</v>
      </c>
      <c r="F28" s="31">
        <f>'02'!F28</f>
        <v>51</v>
      </c>
      <c r="G28" s="12">
        <f t="shared" si="2"/>
        <v>39.54</v>
      </c>
      <c r="H28" s="32">
        <f>E28+G28</f>
        <v>117.06</v>
      </c>
    </row>
    <row r="29" spans="1:8" ht="12.75">
      <c r="A29" s="30">
        <v>33117</v>
      </c>
      <c r="B29" s="61">
        <f t="shared" si="0"/>
        <v>33147</v>
      </c>
      <c r="C29" s="12">
        <f>'03'!D28</f>
        <v>4353.87</v>
      </c>
      <c r="D29" s="33">
        <f>'02'!D29</f>
        <v>0.015778</v>
      </c>
      <c r="E29" s="12">
        <f t="shared" si="1"/>
        <v>68.7</v>
      </c>
      <c r="F29" s="31">
        <f>'02'!F29</f>
        <v>51</v>
      </c>
      <c r="G29" s="12">
        <f t="shared" si="2"/>
        <v>35.04</v>
      </c>
      <c r="H29" s="32">
        <f>E29+G29</f>
        <v>103.74</v>
      </c>
    </row>
    <row r="30" spans="1:8" ht="12.75">
      <c r="A30" s="30">
        <v>33147</v>
      </c>
      <c r="B30" s="61">
        <f t="shared" si="0"/>
        <v>33178</v>
      </c>
      <c r="C30" s="12">
        <f>'03'!D29</f>
        <v>5957.83</v>
      </c>
      <c r="D30" s="33">
        <f>'02'!D30</f>
        <v>0.013876</v>
      </c>
      <c r="E30" s="12">
        <f t="shared" si="1"/>
        <v>82.67</v>
      </c>
      <c r="F30" s="31">
        <f>'02'!F30</f>
        <v>51</v>
      </c>
      <c r="G30" s="12">
        <f t="shared" si="2"/>
        <v>42.16</v>
      </c>
      <c r="H30" s="32">
        <f>E30+G30</f>
        <v>124.83</v>
      </c>
    </row>
    <row r="31" spans="1:8" ht="12.75">
      <c r="A31" s="30">
        <v>33178</v>
      </c>
      <c r="B31" s="61">
        <f t="shared" si="0"/>
        <v>33208</v>
      </c>
      <c r="C31" s="12">
        <f>'03'!D30</f>
        <v>6186.55</v>
      </c>
      <c r="D31" s="33">
        <f>'02'!D31</f>
        <v>0.011896</v>
      </c>
      <c r="E31" s="12">
        <f t="shared" si="1"/>
        <v>73.6</v>
      </c>
      <c r="F31" s="31">
        <f>'02'!F31</f>
        <v>51</v>
      </c>
      <c r="G31" s="12">
        <f t="shared" si="2"/>
        <v>37.54</v>
      </c>
      <c r="H31" s="32">
        <f>E31+G31</f>
        <v>111.14</v>
      </c>
    </row>
    <row r="32" spans="1:8" ht="12.75">
      <c r="A32" s="30">
        <v>33208</v>
      </c>
      <c r="B32" s="61">
        <f t="shared" si="0"/>
        <v>33239</v>
      </c>
      <c r="C32" s="12">
        <f>'03'!D31</f>
        <v>10973.76</v>
      </c>
      <c r="D32" s="33">
        <f>'02'!D32</f>
        <v>0.009964</v>
      </c>
      <c r="E32" s="12">
        <f t="shared" si="1"/>
        <v>109.34</v>
      </c>
      <c r="F32" s="31">
        <f>'02'!F32</f>
        <v>51</v>
      </c>
      <c r="G32" s="12">
        <f t="shared" si="2"/>
        <v>55.76</v>
      </c>
      <c r="H32" s="32">
        <f>E32+G32</f>
        <v>165.1</v>
      </c>
    </row>
    <row r="33" spans="1:8" ht="12.75">
      <c r="A33" s="30">
        <v>33239</v>
      </c>
      <c r="B33" s="61">
        <f t="shared" si="0"/>
        <v>33270</v>
      </c>
      <c r="C33" s="12">
        <f>'03'!D32</f>
        <v>6855.71</v>
      </c>
      <c r="D33" s="33">
        <f>'02'!D33</f>
        <v>0.008289</v>
      </c>
      <c r="E33" s="12">
        <f t="shared" si="1"/>
        <v>56.83</v>
      </c>
      <c r="F33" s="31">
        <f>'02'!F33</f>
        <v>51</v>
      </c>
      <c r="G33" s="12">
        <f t="shared" si="2"/>
        <v>28.98</v>
      </c>
      <c r="H33" s="32">
        <f>E33+G33</f>
        <v>85.81</v>
      </c>
    </row>
    <row r="34" spans="1:8" ht="12.75">
      <c r="A34" s="30">
        <v>33270</v>
      </c>
      <c r="B34" s="61">
        <f t="shared" si="0"/>
        <v>33298</v>
      </c>
      <c r="C34" s="12">
        <f>'03'!D33</f>
        <v>8863.18</v>
      </c>
      <c r="D34" s="33">
        <f>'02'!D34</f>
        <v>0.007747</v>
      </c>
      <c r="E34" s="12">
        <f t="shared" si="1"/>
        <v>68.66</v>
      </c>
      <c r="F34" s="31">
        <f>'02'!F34</f>
        <v>51</v>
      </c>
      <c r="G34" s="12">
        <f t="shared" si="2"/>
        <v>35.02</v>
      </c>
      <c r="H34" s="32">
        <f>E34+G34</f>
        <v>103.68</v>
      </c>
    </row>
    <row r="35" spans="1:8" ht="12.75">
      <c r="A35" s="30">
        <v>33298</v>
      </c>
      <c r="B35" s="61">
        <f t="shared" si="0"/>
        <v>33329</v>
      </c>
      <c r="C35" s="12">
        <f>'03'!D34</f>
        <v>9847.98</v>
      </c>
      <c r="D35" s="33">
        <f>'02'!D35</f>
        <v>0.00714</v>
      </c>
      <c r="E35" s="12">
        <f t="shared" si="1"/>
        <v>70.31</v>
      </c>
      <c r="F35" s="31">
        <f>'02'!F35</f>
        <v>51</v>
      </c>
      <c r="G35" s="12">
        <f t="shared" si="2"/>
        <v>35.86</v>
      </c>
      <c r="H35" s="32">
        <f>E35+G35</f>
        <v>106.17</v>
      </c>
    </row>
    <row r="36" spans="1:8" ht="12.75">
      <c r="A36" s="30">
        <v>33329</v>
      </c>
      <c r="B36" s="61">
        <f t="shared" si="0"/>
        <v>33359</v>
      </c>
      <c r="C36" s="12">
        <f>'03'!D35</f>
        <v>11817.57</v>
      </c>
      <c r="D36" s="33">
        <f>'02'!D36</f>
        <v>0.006554</v>
      </c>
      <c r="E36" s="12">
        <f t="shared" si="1"/>
        <v>77.45</v>
      </c>
      <c r="F36" s="31">
        <f>'02'!F36</f>
        <v>51</v>
      </c>
      <c r="G36" s="12">
        <f t="shared" si="2"/>
        <v>39.5</v>
      </c>
      <c r="H36" s="32">
        <f>E36+G36</f>
        <v>116.95</v>
      </c>
    </row>
    <row r="37" spans="1:8" ht="12.75">
      <c r="A37" s="30">
        <v>33359</v>
      </c>
      <c r="B37" s="61">
        <f t="shared" si="0"/>
        <v>33390</v>
      </c>
      <c r="C37" s="12">
        <f>'03'!D36</f>
        <v>13590.21</v>
      </c>
      <c r="D37" s="33">
        <f>'02'!D37</f>
        <v>0.006014</v>
      </c>
      <c r="E37" s="12">
        <f t="shared" si="1"/>
        <v>81.73</v>
      </c>
      <c r="F37" s="31">
        <f>'02'!F37</f>
        <v>51</v>
      </c>
      <c r="G37" s="12">
        <f t="shared" si="2"/>
        <v>41.68</v>
      </c>
      <c r="H37" s="32">
        <f>E37+G37</f>
        <v>123.41</v>
      </c>
    </row>
    <row r="38" spans="1:8" ht="12.75">
      <c r="A38" s="30">
        <v>33390</v>
      </c>
      <c r="B38" s="61">
        <f t="shared" si="0"/>
        <v>33420</v>
      </c>
      <c r="C38" s="12">
        <f>'03'!D37</f>
        <v>14949.23</v>
      </c>
      <c r="D38" s="33">
        <f>'02'!D38</f>
        <v>0.005497</v>
      </c>
      <c r="E38" s="12">
        <f t="shared" si="1"/>
        <v>82.18</v>
      </c>
      <c r="F38" s="31">
        <f>'02'!F38</f>
        <v>51</v>
      </c>
      <c r="G38" s="12">
        <f t="shared" si="2"/>
        <v>41.91</v>
      </c>
      <c r="H38" s="32">
        <f>E38+G38</f>
        <v>124.09</v>
      </c>
    </row>
    <row r="39" spans="1:8" ht="12.75">
      <c r="A39" s="30">
        <v>33420</v>
      </c>
      <c r="B39" s="61">
        <f t="shared" si="0"/>
        <v>33451</v>
      </c>
      <c r="C39" s="12">
        <f>'03'!D38</f>
        <v>14949.23</v>
      </c>
      <c r="D39" s="33">
        <f>'02'!D39</f>
        <v>0.004995</v>
      </c>
      <c r="E39" s="12">
        <f aca="true" t="shared" si="3" ref="E39:E54">C39*D39</f>
        <v>74.67</v>
      </c>
      <c r="F39" s="31">
        <f>'02'!F39</f>
        <v>51</v>
      </c>
      <c r="G39" s="12">
        <f t="shared" si="2"/>
        <v>38.08</v>
      </c>
      <c r="H39" s="32">
        <f>E39+G39</f>
        <v>112.75</v>
      </c>
    </row>
    <row r="40" spans="1:8" ht="12.75">
      <c r="A40" s="30">
        <v>33451</v>
      </c>
      <c r="B40" s="61">
        <f t="shared" si="0"/>
        <v>33482</v>
      </c>
      <c r="C40" s="12">
        <f>'03'!D39</f>
        <v>17939.08</v>
      </c>
      <c r="D40" s="33">
        <f>'02'!D40</f>
        <v>0.004462</v>
      </c>
      <c r="E40" s="12">
        <f t="shared" si="3"/>
        <v>80.04</v>
      </c>
      <c r="F40" s="31">
        <f>'02'!F40</f>
        <v>51</v>
      </c>
      <c r="G40" s="12">
        <f t="shared" si="2"/>
        <v>40.82</v>
      </c>
      <c r="H40" s="32">
        <f>E40+G40</f>
        <v>120.86</v>
      </c>
    </row>
    <row r="41" spans="1:8" ht="12.75">
      <c r="A41" s="30">
        <v>33482</v>
      </c>
      <c r="B41" s="61">
        <f t="shared" si="0"/>
        <v>33512</v>
      </c>
      <c r="C41" s="12">
        <f>'03'!D40</f>
        <v>20629.94</v>
      </c>
      <c r="D41" s="33">
        <f>'02'!D41</f>
        <v>0.003821</v>
      </c>
      <c r="E41" s="12">
        <f>C41*D41</f>
        <v>78.83</v>
      </c>
      <c r="F41" s="31">
        <f>'02'!F41</f>
        <v>51</v>
      </c>
      <c r="G41" s="12">
        <f t="shared" si="2"/>
        <v>40.2</v>
      </c>
      <c r="H41" s="32">
        <f>E41+G41</f>
        <v>119.03</v>
      </c>
    </row>
    <row r="42" spans="1:8" ht="12.75">
      <c r="A42" s="30">
        <v>33512</v>
      </c>
      <c r="B42" s="61">
        <f t="shared" si="0"/>
        <v>33543</v>
      </c>
      <c r="C42" s="12">
        <f>'03'!D41</f>
        <v>26818.92</v>
      </c>
      <c r="D42" s="33">
        <f>'02'!D42</f>
        <v>0.00319</v>
      </c>
      <c r="E42" s="12">
        <f t="shared" si="3"/>
        <v>85.55</v>
      </c>
      <c r="F42" s="31">
        <f>'02'!F42</f>
        <v>51</v>
      </c>
      <c r="G42" s="12">
        <f t="shared" si="2"/>
        <v>43.63</v>
      </c>
      <c r="H42" s="32">
        <f>E42+G42</f>
        <v>129.18</v>
      </c>
    </row>
    <row r="43" spans="1:8" ht="12.75">
      <c r="A43" s="30">
        <v>33543</v>
      </c>
      <c r="B43" s="61">
        <f t="shared" si="0"/>
        <v>33573</v>
      </c>
      <c r="C43" s="12">
        <f>'03'!D42</f>
        <v>32987.27</v>
      </c>
      <c r="D43" s="33">
        <f>'02'!D43</f>
        <v>0.002444</v>
      </c>
      <c r="E43" s="12">
        <f t="shared" si="3"/>
        <v>80.62</v>
      </c>
      <c r="F43" s="31">
        <f>'02'!F43</f>
        <v>51</v>
      </c>
      <c r="G43" s="12">
        <f t="shared" si="2"/>
        <v>41.12</v>
      </c>
      <c r="H43" s="32">
        <f>E43+G43</f>
        <v>121.74</v>
      </c>
    </row>
    <row r="44" spans="1:8" ht="12.75">
      <c r="A44" s="30">
        <v>33573</v>
      </c>
      <c r="B44" s="61">
        <f t="shared" si="0"/>
        <v>33604</v>
      </c>
      <c r="C44" s="12">
        <f>'03'!D43</f>
        <v>70957.62</v>
      </c>
      <c r="D44" s="33">
        <f>'02'!D44</f>
        <v>0.001903</v>
      </c>
      <c r="E44" s="12">
        <f t="shared" si="3"/>
        <v>135.03</v>
      </c>
      <c r="F44" s="31">
        <f>'02'!F44</f>
        <v>51</v>
      </c>
      <c r="G44" s="12">
        <f t="shared" si="2"/>
        <v>68.87</v>
      </c>
      <c r="H44" s="32">
        <f>E44+G44</f>
        <v>203.9</v>
      </c>
    </row>
    <row r="45" spans="1:8" ht="12.75">
      <c r="A45" s="30">
        <v>33604</v>
      </c>
      <c r="B45" s="61">
        <f t="shared" si="0"/>
        <v>33635</v>
      </c>
      <c r="C45" s="12">
        <f>'03'!D44</f>
        <v>42883.45</v>
      </c>
      <c r="D45" s="33">
        <f>'02'!D45</f>
        <v>0.001517</v>
      </c>
      <c r="E45" s="12">
        <f t="shared" si="3"/>
        <v>65.05</v>
      </c>
      <c r="F45" s="31">
        <f>'02'!F45</f>
        <v>51</v>
      </c>
      <c r="G45" s="12">
        <f t="shared" si="2"/>
        <v>33.18</v>
      </c>
      <c r="H45" s="32">
        <f>E45+G45</f>
        <v>98.23</v>
      </c>
    </row>
    <row r="46" spans="1:8" ht="12.75">
      <c r="A46" s="30">
        <v>33635</v>
      </c>
      <c r="B46" s="61">
        <f t="shared" si="0"/>
        <v>33664</v>
      </c>
      <c r="C46" s="12">
        <f>'03'!D45</f>
        <v>56177.32</v>
      </c>
      <c r="D46" s="33">
        <f>'02'!D46</f>
        <v>0.001208</v>
      </c>
      <c r="E46" s="12">
        <f t="shared" si="3"/>
        <v>67.86</v>
      </c>
      <c r="F46" s="31">
        <f>'02'!F46</f>
        <v>51</v>
      </c>
      <c r="G46" s="12">
        <f t="shared" si="2"/>
        <v>34.61</v>
      </c>
      <c r="H46" s="32">
        <f>E46+G46</f>
        <v>102.47</v>
      </c>
    </row>
    <row r="47" spans="1:8" ht="12.75">
      <c r="A47" s="30">
        <v>33664</v>
      </c>
      <c r="B47" s="61">
        <f t="shared" si="0"/>
        <v>33695</v>
      </c>
      <c r="C47" s="12">
        <f>'03'!D46</f>
        <v>69685.61</v>
      </c>
      <c r="D47" s="33">
        <f>'02'!D47</f>
        <v>0.000972</v>
      </c>
      <c r="E47" s="12">
        <f t="shared" si="3"/>
        <v>67.73</v>
      </c>
      <c r="F47" s="31">
        <f>'02'!F47</f>
        <v>51</v>
      </c>
      <c r="G47" s="12">
        <f t="shared" si="2"/>
        <v>34.54</v>
      </c>
      <c r="H47" s="32">
        <f>E47+G47</f>
        <v>102.27</v>
      </c>
    </row>
    <row r="48" spans="1:8" ht="12.75">
      <c r="A48" s="30">
        <v>33695</v>
      </c>
      <c r="B48" s="61">
        <f t="shared" si="0"/>
        <v>33725</v>
      </c>
      <c r="C48" s="12">
        <f>'03'!D47</f>
        <v>97559.85</v>
      </c>
      <c r="D48" s="33">
        <f>'02'!D48</f>
        <v>0.000803</v>
      </c>
      <c r="E48" s="12">
        <f t="shared" si="3"/>
        <v>78.34</v>
      </c>
      <c r="F48" s="31">
        <f>'02'!F48</f>
        <v>51</v>
      </c>
      <c r="G48" s="12">
        <f t="shared" si="2"/>
        <v>39.95</v>
      </c>
      <c r="H48" s="32">
        <f>E48+G48</f>
        <v>118.29</v>
      </c>
    </row>
    <row r="49" spans="1:8" ht="12.75">
      <c r="A49" s="30">
        <v>33725</v>
      </c>
      <c r="B49" s="61">
        <f t="shared" si="0"/>
        <v>33756</v>
      </c>
      <c r="C49" s="12">
        <f>'03'!D48</f>
        <v>107510.96</v>
      </c>
      <c r="D49" s="33">
        <f>'02'!D49</f>
        <v>0.00067</v>
      </c>
      <c r="E49" s="12">
        <f t="shared" si="3"/>
        <v>72.03</v>
      </c>
      <c r="F49" s="31">
        <f>'02'!F49</f>
        <v>51</v>
      </c>
      <c r="G49" s="12">
        <f t="shared" si="2"/>
        <v>36.74</v>
      </c>
      <c r="H49" s="32">
        <f>E49+G49</f>
        <v>108.77</v>
      </c>
    </row>
    <row r="50" spans="1:8" ht="12.75">
      <c r="A50" s="30">
        <v>33756</v>
      </c>
      <c r="B50" s="61">
        <f t="shared" si="0"/>
        <v>33786</v>
      </c>
      <c r="C50" s="12">
        <f>'03'!D49</f>
        <v>119337.16</v>
      </c>
      <c r="D50" s="33">
        <f>'02'!D50</f>
        <v>0.000553</v>
      </c>
      <c r="E50" s="12">
        <f t="shared" si="3"/>
        <v>65.99</v>
      </c>
      <c r="F50" s="31">
        <f>'02'!F50</f>
        <v>51</v>
      </c>
      <c r="G50" s="12">
        <f t="shared" si="2"/>
        <v>33.65</v>
      </c>
      <c r="H50" s="32">
        <f>E50+G50</f>
        <v>99.64</v>
      </c>
    </row>
    <row r="51" spans="1:8" ht="12.75">
      <c r="A51" s="30">
        <v>33786</v>
      </c>
      <c r="B51" s="61">
        <f t="shared" si="0"/>
        <v>33817</v>
      </c>
      <c r="C51" s="12">
        <f>'03'!D50</f>
        <v>141648.06</v>
      </c>
      <c r="D51" s="33">
        <f>'02'!D51</f>
        <v>0.000447</v>
      </c>
      <c r="E51" s="12">
        <f t="shared" si="3"/>
        <v>63.32</v>
      </c>
      <c r="F51" s="31">
        <f>'02'!F51</f>
        <v>51</v>
      </c>
      <c r="G51" s="12">
        <f t="shared" si="2"/>
        <v>32.29</v>
      </c>
      <c r="H51" s="32">
        <f>E51+G51</f>
        <v>95.61</v>
      </c>
    </row>
    <row r="52" spans="1:8" ht="12.75">
      <c r="A52" s="30">
        <v>33817</v>
      </c>
      <c r="B52" s="61">
        <f t="shared" si="0"/>
        <v>33848</v>
      </c>
      <c r="C52" s="12">
        <f>'03'!D51</f>
        <v>134192.89</v>
      </c>
      <c r="D52" s="33">
        <f>'02'!D52</f>
        <v>0.000363</v>
      </c>
      <c r="E52" s="12">
        <f t="shared" si="3"/>
        <v>48.71</v>
      </c>
      <c r="F52" s="31">
        <f>'02'!F52</f>
        <v>51</v>
      </c>
      <c r="G52" s="12">
        <f t="shared" si="2"/>
        <v>24.84</v>
      </c>
      <c r="H52" s="32">
        <f>E52+G52</f>
        <v>73.55</v>
      </c>
    </row>
    <row r="53" spans="1:8" ht="12.75">
      <c r="A53" s="30">
        <v>33848</v>
      </c>
      <c r="B53" s="61">
        <f t="shared" si="0"/>
        <v>33878</v>
      </c>
      <c r="C53" s="12">
        <f>'03'!D52</f>
        <v>174450.76</v>
      </c>
      <c r="D53" s="33">
        <f>'02'!D53</f>
        <v>0.00029</v>
      </c>
      <c r="E53" s="12">
        <f t="shared" si="3"/>
        <v>50.59</v>
      </c>
      <c r="F53" s="31">
        <f>'02'!F53</f>
        <v>51</v>
      </c>
      <c r="G53" s="12">
        <f t="shared" si="2"/>
        <v>25.8</v>
      </c>
      <c r="H53" s="32">
        <f>E53+G53</f>
        <v>76.39</v>
      </c>
    </row>
    <row r="54" spans="1:8" ht="12.75">
      <c r="A54" s="30">
        <v>33878</v>
      </c>
      <c r="B54" s="61">
        <f t="shared" si="0"/>
        <v>33909</v>
      </c>
      <c r="C54" s="12">
        <f>'03'!D53</f>
        <v>226785.99</v>
      </c>
      <c r="D54" s="33">
        <f>'02'!D54</f>
        <v>0.000232</v>
      </c>
      <c r="E54" s="12">
        <f t="shared" si="3"/>
        <v>52.61</v>
      </c>
      <c r="F54" s="31">
        <f>'02'!F54</f>
        <v>51</v>
      </c>
      <c r="G54" s="12">
        <f t="shared" si="2"/>
        <v>26.83</v>
      </c>
      <c r="H54" s="32">
        <f>E54+G54</f>
        <v>79.44</v>
      </c>
    </row>
    <row r="55" spans="1:8" ht="12.75">
      <c r="A55" s="30">
        <v>33909</v>
      </c>
      <c r="B55" s="61">
        <f t="shared" si="0"/>
        <v>33939</v>
      </c>
      <c r="C55" s="12">
        <f>'03'!D54</f>
        <v>260803.89</v>
      </c>
      <c r="D55" s="33">
        <f>'02'!D55</f>
        <v>0.000188</v>
      </c>
      <c r="E55" s="12">
        <f aca="true" t="shared" si="4" ref="E55:E68">C55*D55</f>
        <v>49.03</v>
      </c>
      <c r="F55" s="31">
        <f>'02'!F55</f>
        <v>51</v>
      </c>
      <c r="G55" s="12">
        <f t="shared" si="2"/>
        <v>25.01</v>
      </c>
      <c r="H55" s="32">
        <f>E55+G55</f>
        <v>74.04</v>
      </c>
    </row>
    <row r="56" spans="1:8" ht="12.75">
      <c r="A56" s="30">
        <v>33939</v>
      </c>
      <c r="B56" s="61">
        <f t="shared" si="0"/>
        <v>33970</v>
      </c>
      <c r="C56" s="12">
        <f>'03'!D55</f>
        <v>722416.66</v>
      </c>
      <c r="D56" s="33">
        <f>'02'!D56</f>
        <v>0.000152</v>
      </c>
      <c r="E56" s="12">
        <f t="shared" si="4"/>
        <v>109.81</v>
      </c>
      <c r="F56" s="31">
        <f>'02'!F56</f>
        <v>51</v>
      </c>
      <c r="G56" s="12">
        <f t="shared" si="2"/>
        <v>56</v>
      </c>
      <c r="H56" s="32">
        <f>E56+G56</f>
        <v>165.81</v>
      </c>
    </row>
    <row r="57" spans="1:8" ht="12.75">
      <c r="A57" s="30">
        <v>33970</v>
      </c>
      <c r="B57" s="61">
        <f t="shared" si="0"/>
        <v>34001</v>
      </c>
      <c r="C57" s="12">
        <f>'03'!D56</f>
        <v>446516.23</v>
      </c>
      <c r="D57" s="33">
        <f>'02'!D57</f>
        <v>0.00012</v>
      </c>
      <c r="E57" s="12">
        <f t="shared" si="4"/>
        <v>53.58</v>
      </c>
      <c r="F57" s="31">
        <f>'02'!F57</f>
        <v>51</v>
      </c>
      <c r="G57" s="12">
        <f t="shared" si="2"/>
        <v>27.33</v>
      </c>
      <c r="H57" s="32">
        <f>E57+G57</f>
        <v>80.91</v>
      </c>
    </row>
    <row r="58" spans="1:8" ht="12.75">
      <c r="A58" s="30">
        <v>34001</v>
      </c>
      <c r="B58" s="61">
        <f t="shared" si="0"/>
        <v>34029</v>
      </c>
      <c r="C58" s="12">
        <f>'03'!D57</f>
        <v>618023.11</v>
      </c>
      <c r="D58" s="33">
        <f>'02'!D58</f>
        <v>9.5E-05</v>
      </c>
      <c r="E58" s="12">
        <f t="shared" si="4"/>
        <v>58.71</v>
      </c>
      <c r="F58" s="31">
        <f>'02'!F58</f>
        <v>51</v>
      </c>
      <c r="G58" s="12">
        <f t="shared" si="2"/>
        <v>29.94</v>
      </c>
      <c r="H58" s="32">
        <f>E58+G58</f>
        <v>88.65</v>
      </c>
    </row>
    <row r="59" spans="1:8" ht="12.75">
      <c r="A59" s="30">
        <v>34029</v>
      </c>
      <c r="B59" s="61">
        <f t="shared" si="0"/>
        <v>34060</v>
      </c>
      <c r="C59" s="12">
        <f>'03'!D58</f>
        <v>807860.31</v>
      </c>
      <c r="D59" s="33">
        <f>'02'!D59</f>
        <v>7.5E-05</v>
      </c>
      <c r="E59" s="12">
        <f t="shared" si="4"/>
        <v>60.59</v>
      </c>
      <c r="F59" s="31">
        <f>'02'!F59</f>
        <v>51</v>
      </c>
      <c r="G59" s="12">
        <f t="shared" si="2"/>
        <v>30.9</v>
      </c>
      <c r="H59" s="32">
        <f>E59+G59</f>
        <v>91.49</v>
      </c>
    </row>
    <row r="60" spans="1:8" ht="12.75">
      <c r="A60" s="30">
        <v>34060</v>
      </c>
      <c r="B60" s="61">
        <f t="shared" si="0"/>
        <v>34090</v>
      </c>
      <c r="C60" s="12">
        <f>'03'!D59</f>
        <v>1114084.63</v>
      </c>
      <c r="D60" s="33">
        <f>'02'!D60</f>
        <v>5.9E-05</v>
      </c>
      <c r="E60" s="12">
        <f t="shared" si="4"/>
        <v>65.73</v>
      </c>
      <c r="F60" s="31">
        <f>'02'!F60</f>
        <v>51</v>
      </c>
      <c r="G60" s="12">
        <f t="shared" si="2"/>
        <v>33.52</v>
      </c>
      <c r="H60" s="32">
        <f>E60+G60</f>
        <v>99.25</v>
      </c>
    </row>
    <row r="61" spans="1:8" ht="12.75">
      <c r="A61" s="30">
        <v>34090</v>
      </c>
      <c r="B61" s="61">
        <f t="shared" si="0"/>
        <v>34121</v>
      </c>
      <c r="C61" s="12">
        <f>'03'!D60</f>
        <v>1455037.68</v>
      </c>
      <c r="D61" s="33">
        <f>'02'!D61</f>
        <v>4.6E-05</v>
      </c>
      <c r="E61" s="12">
        <f t="shared" si="4"/>
        <v>66.93</v>
      </c>
      <c r="F61" s="31">
        <f>'02'!F61</f>
        <v>51</v>
      </c>
      <c r="G61" s="12">
        <f t="shared" si="2"/>
        <v>34.13</v>
      </c>
      <c r="H61" s="32">
        <f>E61+G61</f>
        <v>101.06</v>
      </c>
    </row>
    <row r="62" spans="1:8" ht="12.75">
      <c r="A62" s="30">
        <v>34121</v>
      </c>
      <c r="B62" s="61">
        <f t="shared" si="0"/>
        <v>34151</v>
      </c>
      <c r="C62" s="12">
        <f>'03'!D61</f>
        <v>1744820.8</v>
      </c>
      <c r="D62" s="33">
        <f>'02'!D62</f>
        <v>3.5E-05</v>
      </c>
      <c r="E62" s="12">
        <f t="shared" si="4"/>
        <v>61.07</v>
      </c>
      <c r="F62" s="31">
        <f>'02'!F62</f>
        <v>51</v>
      </c>
      <c r="G62" s="12">
        <f t="shared" si="2"/>
        <v>31.15</v>
      </c>
      <c r="H62" s="32">
        <f>E62+G62</f>
        <v>92.22</v>
      </c>
    </row>
    <row r="63" spans="1:8" ht="12.75">
      <c r="A63" s="30">
        <v>34151</v>
      </c>
      <c r="B63" s="61">
        <f t="shared" si="0"/>
        <v>34182</v>
      </c>
      <c r="C63" s="12">
        <f>'03'!D62</f>
        <v>2169235.44</v>
      </c>
      <c r="D63" s="33">
        <f>'02'!D63</f>
        <v>2.7E-05</v>
      </c>
      <c r="E63" s="12">
        <f t="shared" si="4"/>
        <v>58.57</v>
      </c>
      <c r="F63" s="31">
        <f>'02'!F63</f>
        <v>51</v>
      </c>
      <c r="G63" s="12">
        <f t="shared" si="2"/>
        <v>29.87</v>
      </c>
      <c r="H63" s="32">
        <f>E63+G63</f>
        <v>88.44</v>
      </c>
    </row>
    <row r="64" spans="1:8" ht="12.75">
      <c r="A64" s="30">
        <v>34182</v>
      </c>
      <c r="B64" s="61">
        <f t="shared" si="0"/>
        <v>34213</v>
      </c>
      <c r="C64" s="12">
        <f>'03'!D63</f>
        <v>2603.08</v>
      </c>
      <c r="D64" s="33">
        <f>'02'!D64</f>
        <v>0.020145</v>
      </c>
      <c r="E64" s="12">
        <f t="shared" si="4"/>
        <v>52.44</v>
      </c>
      <c r="F64" s="31">
        <f>'02'!F64</f>
        <v>51</v>
      </c>
      <c r="G64" s="12">
        <f t="shared" si="2"/>
        <v>26.74</v>
      </c>
      <c r="H64" s="32">
        <f>E64+G64</f>
        <v>79.18</v>
      </c>
    </row>
    <row r="65" spans="1:8" ht="12.75">
      <c r="A65" s="30">
        <v>34213</v>
      </c>
      <c r="B65" s="61">
        <f t="shared" si="0"/>
        <v>34243</v>
      </c>
      <c r="C65" s="12">
        <f>'03'!D64</f>
        <v>3384.01</v>
      </c>
      <c r="D65" s="33">
        <f>'02'!D65</f>
        <v>0.014964</v>
      </c>
      <c r="E65" s="12">
        <f t="shared" si="4"/>
        <v>50.64</v>
      </c>
      <c r="F65" s="31">
        <f>'02'!F65</f>
        <v>51</v>
      </c>
      <c r="G65" s="12">
        <f t="shared" si="2"/>
        <v>25.83</v>
      </c>
      <c r="H65" s="32">
        <f>E65+G65</f>
        <v>76.47</v>
      </c>
    </row>
    <row r="66" spans="1:8" ht="12.75">
      <c r="A66" s="30">
        <v>34243</v>
      </c>
      <c r="B66" s="61">
        <f t="shared" si="0"/>
        <v>34274</v>
      </c>
      <c r="C66" s="12">
        <f>'03'!D65</f>
        <v>5668.17</v>
      </c>
      <c r="D66" s="33">
        <f>'02'!D66</f>
        <v>0.01096</v>
      </c>
      <c r="E66" s="12">
        <f t="shared" si="4"/>
        <v>62.12</v>
      </c>
      <c r="F66" s="31">
        <f>'02'!F66</f>
        <v>51</v>
      </c>
      <c r="G66" s="12">
        <f t="shared" si="2"/>
        <v>31.68</v>
      </c>
      <c r="H66" s="32">
        <f>E66+G66</f>
        <v>93.8</v>
      </c>
    </row>
    <row r="67" spans="1:8" ht="12.75">
      <c r="A67" s="30">
        <v>34274</v>
      </c>
      <c r="B67" s="61">
        <f t="shared" si="0"/>
        <v>34304</v>
      </c>
      <c r="C67" s="12">
        <f>'03'!D66</f>
        <v>7668.5</v>
      </c>
      <c r="D67" s="33">
        <f>'02'!D67</f>
        <v>0.00805</v>
      </c>
      <c r="E67" s="12">
        <f t="shared" si="4"/>
        <v>61.73</v>
      </c>
      <c r="F67" s="31">
        <f>'02'!F67</f>
        <v>51</v>
      </c>
      <c r="G67" s="12">
        <f t="shared" si="2"/>
        <v>31.48</v>
      </c>
      <c r="H67" s="32">
        <f>E67+G67</f>
        <v>93.21</v>
      </c>
    </row>
    <row r="68" spans="1:8" ht="12.75">
      <c r="A68" s="53">
        <v>34304</v>
      </c>
      <c r="B68" s="62">
        <v>34335</v>
      </c>
      <c r="C68" s="13">
        <f>'03'!D67</f>
        <v>3741.23</v>
      </c>
      <c r="D68" s="54">
        <f>'02'!D68</f>
        <v>0.005884</v>
      </c>
      <c r="E68" s="13">
        <f t="shared" si="4"/>
        <v>22.01</v>
      </c>
      <c r="F68" s="55">
        <f>'02'!F68</f>
        <v>51</v>
      </c>
      <c r="G68" s="13">
        <f>(E68*F68%)</f>
        <v>11.23</v>
      </c>
      <c r="H68" s="56">
        <f>E68+G68</f>
        <v>33.24</v>
      </c>
    </row>
    <row r="69" ht="12.75">
      <c r="C69" s="24"/>
    </row>
    <row r="70" spans="1:8" ht="12.75">
      <c r="A70" s="34"/>
      <c r="B70" s="34"/>
      <c r="C70" s="35">
        <f>SUM(C23:C69)</f>
        <v>10837276.05</v>
      </c>
      <c r="D70" s="34"/>
      <c r="E70" s="36">
        <f>SUM(E23:E69)</f>
        <v>3392.93</v>
      </c>
      <c r="F70" s="34"/>
      <c r="G70" s="36">
        <f>SUM(G23:G69)</f>
        <v>1730.4</v>
      </c>
      <c r="H70" s="36">
        <f>SUM(H23:H69)</f>
        <v>5123.33</v>
      </c>
    </row>
    <row r="71" ht="12.75">
      <c r="C71" s="24"/>
    </row>
    <row r="72" ht="12.75">
      <c r="C72" s="24"/>
    </row>
    <row r="73" ht="12.75">
      <c r="C73" s="24"/>
    </row>
    <row r="74" ht="12.75">
      <c r="C74" s="24"/>
    </row>
    <row r="75" ht="12.75">
      <c r="C75" s="24"/>
    </row>
    <row r="76" ht="12.75">
      <c r="C76" s="24"/>
    </row>
    <row r="77" ht="12.75">
      <c r="C77" s="24"/>
    </row>
    <row r="78" ht="12.75">
      <c r="C78" s="24"/>
    </row>
    <row r="79" ht="12.75">
      <c r="C79" s="24"/>
    </row>
    <row r="80" ht="12.75">
      <c r="C80" s="24"/>
    </row>
    <row r="81" ht="12.75">
      <c r="C81" s="24"/>
    </row>
    <row r="82" ht="12.75">
      <c r="C82" s="24"/>
    </row>
    <row r="83" ht="12.75">
      <c r="C83" s="24"/>
    </row>
    <row r="84" ht="12.75">
      <c r="C84" s="24"/>
    </row>
    <row r="85" ht="12.75">
      <c r="C85" s="24"/>
    </row>
    <row r="86" ht="12.75">
      <c r="C86" s="24"/>
    </row>
    <row r="87" ht="12.75">
      <c r="C87" s="24"/>
    </row>
    <row r="88" ht="12.75">
      <c r="C88" s="24"/>
    </row>
    <row r="89" ht="12.75">
      <c r="C89" s="24"/>
    </row>
    <row r="90" ht="12.75">
      <c r="C90" s="24"/>
    </row>
    <row r="91" ht="12.75">
      <c r="C91" s="24"/>
    </row>
    <row r="92" ht="12.75">
      <c r="C92" s="24"/>
    </row>
    <row r="93" ht="12.75">
      <c r="C93" s="24"/>
    </row>
    <row r="94" ht="12.75">
      <c r="C94" s="24"/>
    </row>
    <row r="95" ht="12.75">
      <c r="C95" s="24"/>
    </row>
    <row r="96" ht="12.75">
      <c r="C96" s="24"/>
    </row>
    <row r="97" ht="12.75">
      <c r="C97" s="24"/>
    </row>
    <row r="98" ht="12.75">
      <c r="C98" s="24"/>
    </row>
    <row r="99" spans="1:8" s="29" customFormat="1" ht="12.75">
      <c r="A99"/>
      <c r="B99"/>
      <c r="C99" s="24"/>
      <c r="D99"/>
      <c r="E99"/>
      <c r="F99"/>
      <c r="G99"/>
      <c r="H99"/>
    </row>
    <row r="100" spans="1:8" s="29" customFormat="1" ht="12.75">
      <c r="A100"/>
      <c r="B100"/>
      <c r="C100" s="24"/>
      <c r="D100"/>
      <c r="E100"/>
      <c r="F100"/>
      <c r="G100"/>
      <c r="H100"/>
    </row>
    <row r="101" spans="1:8" s="29" customFormat="1" ht="12.75">
      <c r="A101"/>
      <c r="B101"/>
      <c r="C101" s="24"/>
      <c r="D101"/>
      <c r="E101"/>
      <c r="F101"/>
      <c r="G101"/>
      <c r="H101"/>
    </row>
    <row r="102" spans="1:8" s="29" customFormat="1" ht="12.75">
      <c r="A102"/>
      <c r="B102"/>
      <c r="C102" s="24"/>
      <c r="D102"/>
      <c r="E102"/>
      <c r="F102"/>
      <c r="G102"/>
      <c r="H102"/>
    </row>
    <row r="103" spans="1:8" s="29" customFormat="1" ht="12.75">
      <c r="A103"/>
      <c r="B103"/>
      <c r="C103" s="24"/>
      <c r="D103"/>
      <c r="E103"/>
      <c r="F103"/>
      <c r="G103"/>
      <c r="H103"/>
    </row>
    <row r="104" spans="1:8" s="29" customFormat="1" ht="12.75">
      <c r="A104"/>
      <c r="B104"/>
      <c r="C104" s="24"/>
      <c r="D104"/>
      <c r="E104"/>
      <c r="F104"/>
      <c r="G104"/>
      <c r="H104"/>
    </row>
    <row r="105" spans="1:8" s="29" customFormat="1" ht="12.75">
      <c r="A105"/>
      <c r="B105"/>
      <c r="C105" s="24"/>
      <c r="D105"/>
      <c r="E105"/>
      <c r="F105"/>
      <c r="G105"/>
      <c r="H105"/>
    </row>
    <row r="106" ht="12.75">
      <c r="C106" s="24"/>
    </row>
    <row r="107" ht="12.75">
      <c r="C107" s="24"/>
    </row>
    <row r="108" ht="12.75">
      <c r="C108" s="24"/>
    </row>
    <row r="109" ht="12.75">
      <c r="C109" s="24"/>
    </row>
    <row r="110" ht="12.75">
      <c r="C110" s="24"/>
    </row>
    <row r="111" ht="12.75">
      <c r="C111" s="24"/>
    </row>
    <row r="112" ht="12.75">
      <c r="C112" s="24"/>
    </row>
    <row r="113" ht="12.75">
      <c r="C113" s="24"/>
    </row>
    <row r="114" ht="12.75">
      <c r="C114" s="24"/>
    </row>
    <row r="115" ht="12.75">
      <c r="C115" s="24"/>
    </row>
    <row r="116" ht="12.75">
      <c r="C116" s="24"/>
    </row>
    <row r="117" ht="12.75">
      <c r="C117" s="24"/>
    </row>
    <row r="118" ht="12.75">
      <c r="C118" s="24"/>
    </row>
    <row r="119" ht="12.75">
      <c r="C119" s="24"/>
    </row>
    <row r="120" ht="12.75">
      <c r="C120" s="24"/>
    </row>
    <row r="121" ht="12.75">
      <c r="C121" s="24"/>
    </row>
    <row r="122" ht="12.75">
      <c r="C122" s="24"/>
    </row>
    <row r="123" ht="12.75">
      <c r="C123" s="24"/>
    </row>
    <row r="124" ht="12.75">
      <c r="C124" s="24"/>
    </row>
    <row r="125" ht="12.75">
      <c r="C125" s="24"/>
    </row>
    <row r="126" ht="12.75">
      <c r="C126" s="24"/>
    </row>
    <row r="127" ht="12.75">
      <c r="C127" s="24"/>
    </row>
    <row r="128" ht="12.75">
      <c r="C128" s="24"/>
    </row>
    <row r="129" ht="12.75">
      <c r="C129" s="24"/>
    </row>
    <row r="130" ht="12.75">
      <c r="C130" s="24"/>
    </row>
    <row r="131" ht="12.75">
      <c r="C131" s="24"/>
    </row>
    <row r="132" ht="12.75">
      <c r="C132" s="24"/>
    </row>
    <row r="133" ht="12.75">
      <c r="C133" s="24"/>
    </row>
    <row r="134" ht="12.75">
      <c r="C134" s="24"/>
    </row>
    <row r="135" ht="12.75">
      <c r="C135" s="24"/>
    </row>
    <row r="136" ht="12.75">
      <c r="C136" s="24"/>
    </row>
    <row r="137" ht="12.75">
      <c r="C137" s="24"/>
    </row>
    <row r="138" ht="12.75">
      <c r="C138" s="24"/>
    </row>
    <row r="139" ht="12.75">
      <c r="C139" s="24"/>
    </row>
    <row r="140" ht="12.75">
      <c r="C140" s="24"/>
    </row>
    <row r="141" ht="12.75">
      <c r="C141" s="24"/>
    </row>
    <row r="142" ht="12.75">
      <c r="C142" s="24"/>
    </row>
    <row r="143" ht="12.75">
      <c r="C143" s="24"/>
    </row>
    <row r="144" ht="12.75">
      <c r="C144" s="24"/>
    </row>
    <row r="145" ht="12.75">
      <c r="C145" s="24"/>
    </row>
    <row r="146" ht="12.75">
      <c r="C146" s="24"/>
    </row>
    <row r="147" ht="12.75">
      <c r="C147" s="24"/>
    </row>
    <row r="148" ht="12.75">
      <c r="C148" s="24"/>
    </row>
    <row r="149" ht="12.75">
      <c r="C149" s="24"/>
    </row>
    <row r="150" ht="12.75">
      <c r="C150" s="24"/>
    </row>
    <row r="151" ht="12.75">
      <c r="C151" s="24"/>
    </row>
    <row r="152" ht="12.75">
      <c r="C152" s="24"/>
    </row>
    <row r="153" ht="12.75">
      <c r="C153" s="24"/>
    </row>
    <row r="154" ht="12.75">
      <c r="C154" s="24"/>
    </row>
    <row r="155" ht="12.75">
      <c r="C155" s="24"/>
    </row>
    <row r="156" ht="12.75">
      <c r="C156" s="24"/>
    </row>
    <row r="157" ht="12.75">
      <c r="C157" s="24"/>
    </row>
    <row r="158" ht="12.75">
      <c r="C158" s="24"/>
    </row>
    <row r="159" ht="12.75">
      <c r="C159" s="24"/>
    </row>
    <row r="160" ht="12.75">
      <c r="C160" s="24"/>
    </row>
    <row r="161" ht="12.75">
      <c r="C161" s="24"/>
    </row>
    <row r="162" ht="12.75">
      <c r="C162" s="24"/>
    </row>
    <row r="163" ht="12.75">
      <c r="C163" s="24"/>
    </row>
    <row r="164" ht="12.75">
      <c r="C164" s="24"/>
    </row>
    <row r="165" ht="12.75">
      <c r="C165" s="24"/>
    </row>
    <row r="166" ht="12.75">
      <c r="C166" s="24"/>
    </row>
    <row r="167" ht="12.75">
      <c r="C167" s="24"/>
    </row>
    <row r="168" ht="12.75">
      <c r="C168" s="24"/>
    </row>
    <row r="169" ht="12.75">
      <c r="C169" s="24"/>
    </row>
    <row r="170" ht="12.75">
      <c r="C170" s="24"/>
    </row>
    <row r="171" ht="12.75">
      <c r="C171" s="24"/>
    </row>
    <row r="172" ht="12.75">
      <c r="C172" s="24"/>
    </row>
    <row r="173" ht="12.75">
      <c r="C173" s="24"/>
    </row>
    <row r="174" ht="12.75">
      <c r="C174" s="24"/>
    </row>
    <row r="175" ht="12.75">
      <c r="C175" s="24"/>
    </row>
    <row r="176" ht="12.75">
      <c r="C176" s="24"/>
    </row>
    <row r="177" ht="12.75">
      <c r="C177" s="24"/>
    </row>
    <row r="178" ht="12.75">
      <c r="C178" s="24"/>
    </row>
    <row r="179" ht="12.75">
      <c r="C179" s="24"/>
    </row>
    <row r="180" ht="12.75">
      <c r="C180" s="24"/>
    </row>
    <row r="181" ht="12.75">
      <c r="C181" s="24"/>
    </row>
    <row r="182" ht="12.75">
      <c r="C182" s="24"/>
    </row>
  </sheetData>
  <printOptions/>
  <pageMargins left="0.94" right="0.7874015748031497" top="1.0236220472440944" bottom="0.65" header="1.02" footer="0.5118110236220472"/>
  <pageSetup horizontalDpi="120" verticalDpi="120" orientation="landscape" r:id="rId1"/>
  <headerFooter alignWithMargins="0">
    <oddHeader>&amp;RAnexo: 05
Folha : 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6.8515625" style="0" customWidth="1"/>
    <col min="3" max="3" width="3.7109375" style="0" customWidth="1"/>
    <col min="4" max="4" width="3.140625" style="0" customWidth="1"/>
    <col min="5" max="5" width="48.57421875" style="0" customWidth="1"/>
    <col min="6" max="6" width="4.421875" style="0" customWidth="1"/>
    <col min="7" max="7" width="17.421875" style="0" customWidth="1"/>
    <col min="8" max="16384" width="11.421875" style="0" customWidth="1"/>
  </cols>
  <sheetData>
    <row r="1" ht="12.75">
      <c r="G1" s="18" t="s">
        <v>86</v>
      </c>
    </row>
    <row r="2" ht="12.75">
      <c r="G2" s="6" t="s">
        <v>87</v>
      </c>
    </row>
    <row r="3" ht="12.75">
      <c r="F3" s="6"/>
    </row>
    <row r="4" ht="12.75">
      <c r="F4" s="6"/>
    </row>
    <row r="8" spans="1:5" ht="15.75">
      <c r="A8" s="1"/>
      <c r="B8" s="1" t="s">
        <v>88</v>
      </c>
      <c r="C8" s="1"/>
      <c r="E8" s="3" t="s">
        <v>104</v>
      </c>
    </row>
    <row r="9" spans="1:5" ht="15.75">
      <c r="A9" s="1"/>
      <c r="B9" s="1" t="s">
        <v>89</v>
      </c>
      <c r="C9" s="1"/>
      <c r="E9" s="2" t="s">
        <v>105</v>
      </c>
    </row>
    <row r="10" spans="1:5" ht="15.75">
      <c r="A10" s="1"/>
      <c r="B10" s="1" t="s">
        <v>90</v>
      </c>
      <c r="C10" s="1"/>
      <c r="E10" s="2" t="s">
        <v>105</v>
      </c>
    </row>
    <row r="11" spans="1:5" ht="15.75">
      <c r="A11" s="1"/>
      <c r="B11" s="1"/>
      <c r="C11" s="1"/>
      <c r="E11" s="2"/>
    </row>
    <row r="14" ht="15.75">
      <c r="B14" s="2" t="s">
        <v>105</v>
      </c>
    </row>
    <row r="15" ht="15.75">
      <c r="B15" s="2"/>
    </row>
    <row r="16" ht="15.75">
      <c r="B16" s="2"/>
    </row>
    <row r="20" spans="1:7" ht="20.25">
      <c r="A20" s="22" t="s">
        <v>91</v>
      </c>
      <c r="B20" s="22"/>
      <c r="C20" s="22"/>
      <c r="D20" s="22"/>
      <c r="E20" s="22"/>
      <c r="F20" s="22"/>
      <c r="G20" s="23"/>
    </row>
    <row r="27" spans="1:4" ht="12.75">
      <c r="A27" t="s">
        <v>92</v>
      </c>
      <c r="B27" s="4" t="s">
        <v>93</v>
      </c>
      <c r="C27" s="4"/>
      <c r="D27" t="s">
        <v>94</v>
      </c>
    </row>
    <row r="28" spans="2:7" ht="12.75">
      <c r="B28" s="4"/>
      <c r="C28" s="4"/>
      <c r="D28" s="1" t="s">
        <v>95</v>
      </c>
      <c r="F28" s="4" t="s">
        <v>96</v>
      </c>
      <c r="G28" s="24">
        <f>'02'!H70</f>
        <v>64042.23</v>
      </c>
    </row>
    <row r="29" spans="2:7" ht="12.75">
      <c r="B29" s="4"/>
      <c r="C29" s="4"/>
      <c r="D29" s="1"/>
      <c r="F29" s="4"/>
      <c r="G29" s="24"/>
    </row>
    <row r="30" spans="2:7" ht="12.75">
      <c r="B30" s="4"/>
      <c r="C30" s="4"/>
      <c r="D30" s="1"/>
      <c r="F30" s="4"/>
      <c r="G30" s="24"/>
    </row>
    <row r="31" spans="1:7" ht="12.75">
      <c r="A31" t="s">
        <v>97</v>
      </c>
      <c r="B31" s="4" t="s">
        <v>93</v>
      </c>
      <c r="C31" s="4"/>
      <c r="D31" t="s">
        <v>98</v>
      </c>
      <c r="F31" s="4" t="s">
        <v>96</v>
      </c>
      <c r="G31" s="24">
        <f>'04'!H70</f>
        <v>5123.33</v>
      </c>
    </row>
    <row r="32" spans="2:6" ht="12.75">
      <c r="B32" s="4"/>
      <c r="C32" s="4"/>
      <c r="F32" s="4"/>
    </row>
    <row r="33" spans="2:7" ht="12.75">
      <c r="B33" s="4"/>
      <c r="C33" s="4"/>
      <c r="F33" s="4"/>
      <c r="G33" s="18" t="s">
        <v>99</v>
      </c>
    </row>
    <row r="34" spans="2:7" ht="12.75">
      <c r="B34" s="4"/>
      <c r="C34" s="4"/>
      <c r="F34" s="4"/>
      <c r="G34" s="18"/>
    </row>
    <row r="35" spans="1:7" ht="12.75">
      <c r="A35" t="s">
        <v>100</v>
      </c>
      <c r="B35" s="4" t="s">
        <v>93</v>
      </c>
      <c r="C35" s="4"/>
      <c r="D35" s="1" t="s">
        <v>101</v>
      </c>
      <c r="F35" s="4" t="s">
        <v>96</v>
      </c>
      <c r="G35" s="15">
        <f>G28+G31</f>
        <v>69165.56</v>
      </c>
    </row>
  </sheetData>
  <printOptions/>
  <pageMargins left="1.01" right="0.75" top="1" bottom="1" header="0.492125985" footer="0.492125985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</dc:creator>
  <cp:keywords/>
  <dc:description/>
  <cp:lastModifiedBy>José Roberto Augusto Corrêa</cp:lastModifiedBy>
  <dcterms:created xsi:type="dcterms:W3CDTF">2004-12-22T17:54:36Z</dcterms:created>
  <dcterms:modified xsi:type="dcterms:W3CDTF">2004-12-22T17:58:09Z</dcterms:modified>
  <cp:category/>
  <cp:version/>
  <cp:contentType/>
  <cp:contentStatus/>
</cp:coreProperties>
</file>